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20" windowHeight="10125"/>
  </bookViews>
  <sheets>
    <sheet name="5-11 кл" sheetId="1" r:id="rId1"/>
  </sheets>
  <definedNames>
    <definedName name="_xlnm.Print_Area" localSheetId="0">'5-11 кл'!$A$1:$J$148</definedName>
  </definedNames>
  <calcPr calcId="145621"/>
</workbook>
</file>

<file path=xl/calcChain.xml><?xml version="1.0" encoding="utf-8"?>
<calcChain xmlns="http://schemas.openxmlformats.org/spreadsheetml/2006/main">
  <c r="Y148" i="1" l="1"/>
  <c r="X148" i="1"/>
  <c r="W148" i="1"/>
  <c r="V148" i="1"/>
  <c r="U148" i="1"/>
  <c r="T148" i="1"/>
  <c r="S148" i="1"/>
  <c r="R148" i="1"/>
  <c r="Q148" i="1"/>
  <c r="P148" i="1"/>
  <c r="O148" i="1"/>
  <c r="N148" i="1"/>
  <c r="M148" i="1"/>
  <c r="K148" i="1"/>
  <c r="I148" i="1"/>
  <c r="H148" i="1"/>
  <c r="G148" i="1"/>
  <c r="F148" i="1"/>
  <c r="E148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K135" i="1"/>
  <c r="I135" i="1"/>
  <c r="H135" i="1"/>
  <c r="G135" i="1"/>
  <c r="F135" i="1"/>
  <c r="E135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K122" i="1"/>
  <c r="I122" i="1"/>
  <c r="H122" i="1"/>
  <c r="G122" i="1"/>
  <c r="F122" i="1"/>
  <c r="E122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K109" i="1"/>
  <c r="I109" i="1"/>
  <c r="H109" i="1"/>
  <c r="G109" i="1"/>
  <c r="F109" i="1"/>
  <c r="E109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K96" i="1"/>
  <c r="I96" i="1"/>
  <c r="H96" i="1"/>
  <c r="G96" i="1"/>
  <c r="F96" i="1"/>
  <c r="E96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K82" i="1"/>
  <c r="I82" i="1"/>
  <c r="H82" i="1"/>
  <c r="G82" i="1"/>
  <c r="F82" i="1"/>
  <c r="E82" i="1"/>
  <c r="E149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K69" i="1"/>
  <c r="I69" i="1"/>
  <c r="H69" i="1"/>
  <c r="G69" i="1"/>
  <c r="F69" i="1"/>
  <c r="E69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K55" i="1"/>
  <c r="I55" i="1"/>
  <c r="H55" i="1"/>
  <c r="G55" i="1"/>
  <c r="F55" i="1"/>
  <c r="E55" i="1"/>
  <c r="K42" i="1"/>
  <c r="E42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I40" i="1"/>
  <c r="H40" i="1"/>
  <c r="H42" i="1" s="1"/>
  <c r="G40" i="1"/>
  <c r="F40" i="1"/>
  <c r="F42" i="1" s="1"/>
  <c r="Y39" i="1"/>
  <c r="Y42" i="1" s="1"/>
  <c r="X39" i="1"/>
  <c r="X42" i="1" s="1"/>
  <c r="W39" i="1"/>
  <c r="W42" i="1" s="1"/>
  <c r="V39" i="1"/>
  <c r="V42" i="1" s="1"/>
  <c r="U39" i="1"/>
  <c r="U42" i="1" s="1"/>
  <c r="T39" i="1"/>
  <c r="T42" i="1" s="1"/>
  <c r="S39" i="1"/>
  <c r="S42" i="1" s="1"/>
  <c r="R39" i="1"/>
  <c r="R42" i="1" s="1"/>
  <c r="Q39" i="1"/>
  <c r="Q42" i="1" s="1"/>
  <c r="P39" i="1"/>
  <c r="P42" i="1" s="1"/>
  <c r="O39" i="1"/>
  <c r="O42" i="1" s="1"/>
  <c r="N39" i="1"/>
  <c r="N42" i="1" s="1"/>
  <c r="M39" i="1"/>
  <c r="M42" i="1" s="1"/>
  <c r="I39" i="1"/>
  <c r="I42" i="1" s="1"/>
  <c r="H39" i="1"/>
  <c r="G39" i="1"/>
  <c r="G42" i="1" s="1"/>
  <c r="F39" i="1"/>
  <c r="K29" i="1"/>
  <c r="K149" i="1" s="1"/>
  <c r="E29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I25" i="1"/>
  <c r="I29" i="1" s="1"/>
  <c r="I149" i="1" s="1"/>
  <c r="H25" i="1"/>
  <c r="G25" i="1"/>
  <c r="G29" i="1" s="1"/>
  <c r="G149" i="1" s="1"/>
  <c r="F25" i="1"/>
  <c r="Y24" i="1"/>
  <c r="Y29" i="1" s="1"/>
  <c r="X24" i="1"/>
  <c r="X29" i="1" s="1"/>
  <c r="W24" i="1"/>
  <c r="W29" i="1" s="1"/>
  <c r="V24" i="1"/>
  <c r="V29" i="1" s="1"/>
  <c r="U24" i="1"/>
  <c r="U29" i="1" s="1"/>
  <c r="T24" i="1"/>
  <c r="T29" i="1" s="1"/>
  <c r="S24" i="1"/>
  <c r="S29" i="1" s="1"/>
  <c r="R24" i="1"/>
  <c r="R29" i="1" s="1"/>
  <c r="Q24" i="1"/>
  <c r="Q29" i="1" s="1"/>
  <c r="P24" i="1"/>
  <c r="P29" i="1" s="1"/>
  <c r="O24" i="1"/>
  <c r="O29" i="1" s="1"/>
  <c r="N24" i="1"/>
  <c r="N29" i="1" s="1"/>
  <c r="M24" i="1"/>
  <c r="M29" i="1" s="1"/>
  <c r="H24" i="1"/>
  <c r="H29" i="1" s="1"/>
  <c r="H149" i="1" s="1"/>
  <c r="G24" i="1"/>
  <c r="F24" i="1"/>
  <c r="F29" i="1" s="1"/>
  <c r="F149" i="1" l="1"/>
</calcChain>
</file>

<file path=xl/sharedStrings.xml><?xml version="1.0" encoding="utf-8"?>
<sst xmlns="http://schemas.openxmlformats.org/spreadsheetml/2006/main" count="430" uniqueCount="130">
  <si>
    <t>Муниципальное казенное общеобразовательное учреждение средняя образовательная школа № 16 г. Бирюсинска</t>
  </si>
  <si>
    <t>ул. Ленина 65, город Бирюсинск, Тайшетского района, Иркутской области, 665050</t>
  </si>
  <si>
    <t xml:space="preserve">тел (839563) 7-11-33,   e-mail: school16_56@mail.ru </t>
  </si>
  <si>
    <t>Утверждаю:</t>
  </si>
  <si>
    <t>Директор МКОУ СОШ № 16 г. Бирюсинска</t>
  </si>
  <si>
    <t>_____________________ Мусифулина М.Ш.</t>
  </si>
  <si>
    <t>"____" __________________ 2024 г.</t>
  </si>
  <si>
    <t>Перспективное 10-дневное меню для учащихся 5-11 классов,</t>
  </si>
  <si>
    <t>в возрастном разрезе 12-18 лет,</t>
  </si>
  <si>
    <t>обучающихся в МКОУ СОШ №  16 г.Бирюсинска</t>
  </si>
  <si>
    <t>в осенне-зимний период 2024-2025 г.</t>
  </si>
  <si>
    <t>пш</t>
  </si>
  <si>
    <t>пш.40</t>
  </si>
  <si>
    <t>рж</t>
  </si>
  <si>
    <t xml:space="preserve">рж.40 </t>
  </si>
  <si>
    <t>Возрастная категория 12-18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</si>
  <si>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</si>
  <si>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</si>
  <si>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</si>
  <si>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</si>
  <si>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</si>
  <si>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</si>
  <si>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Цена, руб.</t>
  </si>
  <si>
    <t>Витамины и минералы</t>
  </si>
  <si>
    <t>Белки, г</t>
  </si>
  <si>
    <t>Жиры, г</t>
  </si>
  <si>
    <t>Углеводы, г</t>
  </si>
  <si>
    <t>Неделя 1 День 1</t>
  </si>
  <si>
    <t>В1</t>
  </si>
  <si>
    <t>В2</t>
  </si>
  <si>
    <t>А</t>
  </si>
  <si>
    <t>pp</t>
  </si>
  <si>
    <t>С</t>
  </si>
  <si>
    <t>Na</t>
  </si>
  <si>
    <t>K</t>
  </si>
  <si>
    <t>Ca</t>
  </si>
  <si>
    <t>Mg</t>
  </si>
  <si>
    <t>P</t>
  </si>
  <si>
    <t>Fe</t>
  </si>
  <si>
    <t>I</t>
  </si>
  <si>
    <t>Se</t>
  </si>
  <si>
    <t>Обед</t>
  </si>
  <si>
    <t>Огурец в нарезке</t>
  </si>
  <si>
    <t>54-2з-2020</t>
  </si>
  <si>
    <t>Макароны отварные с сыром</t>
  </si>
  <si>
    <t>54-3г-2020</t>
  </si>
  <si>
    <t>Хлеб пшеничный пром. производства</t>
  </si>
  <si>
    <t>Пром.</t>
  </si>
  <si>
    <t>Хлеб ржаной промышленного производства</t>
  </si>
  <si>
    <t>Чай черный байховый с лимоном и сахаром</t>
  </si>
  <si>
    <t>54-8гн-2020</t>
  </si>
  <si>
    <t>Ватрушка с творогом пром. производства</t>
  </si>
  <si>
    <t>Сок фруктовый в индивидуальной упаковке, 200 гр.</t>
  </si>
  <si>
    <t>ИТОГО за обед:</t>
  </si>
  <si>
    <t>Неделя 1 День 2</t>
  </si>
  <si>
    <t>Суп с рыбными консервами</t>
  </si>
  <si>
    <t>54-12с-2020</t>
  </si>
  <si>
    <t>Каша гречневая рассыпчатая</t>
  </si>
  <si>
    <t>54-4г-2020</t>
  </si>
  <si>
    <t>Курица тушеная с морковью</t>
  </si>
  <si>
    <t>54-25м-2020</t>
  </si>
  <si>
    <t>Кисель из брусники</t>
  </si>
  <si>
    <t>54-10хн-2020</t>
  </si>
  <si>
    <t>ИТОГО:</t>
  </si>
  <si>
    <t>Неделя 1 День 3</t>
  </si>
  <si>
    <t xml:space="preserve">Неделя 1 День 3 </t>
  </si>
  <si>
    <t>Суп картофельный с горохом</t>
  </si>
  <si>
    <t>54-8с-2020</t>
  </si>
  <si>
    <t>Картофельное пюре</t>
  </si>
  <si>
    <t>54-11г-2020</t>
  </si>
  <si>
    <t>Тефтели из говядины с рисом</t>
  </si>
  <si>
    <t>54-16м-2020</t>
  </si>
  <si>
    <t>Напиток лимонный</t>
  </si>
  <si>
    <t>Неделя 1 День 4</t>
  </si>
  <si>
    <t>Салат из белокочанной капусты</t>
  </si>
  <si>
    <t>54-7з -2020</t>
  </si>
  <si>
    <t>Суп картофельный с крупой (пшено)</t>
  </si>
  <si>
    <t>Рис отварной</t>
  </si>
  <si>
    <t>54-6г-2020</t>
  </si>
  <si>
    <t>Рыба, тушеная в томате с овощами (минтай)</t>
  </si>
  <si>
    <t>54-11р-2020</t>
  </si>
  <si>
    <t>Какао с молоком сгущенным</t>
  </si>
  <si>
    <t>Возрастная категория 12-18  лет</t>
  </si>
  <si>
    <t>Неделя 1 День 5</t>
  </si>
  <si>
    <t>Салат из свежих помидоров</t>
  </si>
  <si>
    <t>Рассольник "Ленинградский"</t>
  </si>
  <si>
    <t>54-3с-2020</t>
  </si>
  <si>
    <t>Плов с курицей</t>
  </si>
  <si>
    <t>54-12м-2020</t>
  </si>
  <si>
    <t>Чай черный байховый с сахаром</t>
  </si>
  <si>
    <t>54-2гн-2020</t>
  </si>
  <si>
    <t>Неделя 2 День 1</t>
  </si>
  <si>
    <t>Помидор в нарезке</t>
  </si>
  <si>
    <t>54-3з-2020</t>
  </si>
  <si>
    <t>Голень куриная запеченая</t>
  </si>
  <si>
    <t>Йогурт в индивидуальной упаковке, 100 гр.</t>
  </si>
  <si>
    <t>Неделя 2 День 2</t>
  </si>
  <si>
    <t>Сельдь с луком/зеленый горошек</t>
  </si>
  <si>
    <t>32; 54-20з-2020</t>
  </si>
  <si>
    <t>Борщ с капустой и картофелем со сметаной</t>
  </si>
  <si>
    <t>54-2с-2020</t>
  </si>
  <si>
    <t>Компот из сухофруктов</t>
  </si>
  <si>
    <t>54-7хн-2020</t>
  </si>
  <si>
    <t>Неделя 2 День 3</t>
  </si>
  <si>
    <t>Щи из свежей капусты с картофелем</t>
  </si>
  <si>
    <t>Макароны отварные</t>
  </si>
  <si>
    <t>54-1г-2020</t>
  </si>
  <si>
    <t>Котлеты из говядины</t>
  </si>
  <si>
    <t>54-4м-2020</t>
  </si>
  <si>
    <t>Неделя 2 День 4</t>
  </si>
  <si>
    <t xml:space="preserve"> Обед</t>
  </si>
  <si>
    <t>Салат из белокочанной капусты с зеленым горошком</t>
  </si>
  <si>
    <t>Жаркое по-домашнему c говядиной тушеной</t>
  </si>
  <si>
    <t>54-9м-2020</t>
  </si>
  <si>
    <t>Кофейный напиток с молоком</t>
  </si>
  <si>
    <t>54-9гн-2020</t>
  </si>
  <si>
    <t>Неделя 2 День 5</t>
  </si>
  <si>
    <t>Суп из овощей с фрикадельками мясными</t>
  </si>
  <si>
    <t>54-5с-2020</t>
  </si>
  <si>
    <t>Капуста тушеная с мясом</t>
  </si>
  <si>
    <t>54-10м-2020</t>
  </si>
  <si>
    <t>Напиток из шиповника</t>
  </si>
  <si>
    <t>54-13хн-2020</t>
  </si>
  <si>
    <t>Булочка "Дорожная"</t>
  </si>
  <si>
    <t>Средние показатели за обед:</t>
  </si>
  <si>
    <t>Согласно СанПин при приготовлении блюд используется йодированная соль</t>
  </si>
  <si>
    <t>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ФУНКЦИОНИРОВАНИЯ, НОВОСИБИРСК-2020</t>
  </si>
  <si>
    <t>СБОРНИК РЕЦЕПТУР БЛЮД И ТИПОВЫХ МЕНЮ ДЛЯ ОРГАНИЗАЦИИ ПИТАНИЯ ДЕТЕЙ ШКОЛЬНОГО ВОЗРАСТА, МОСКВА-2021</t>
  </si>
  <si>
    <t>СБОРНИК ТЕХНОЛОГИЧЕСКИХ НОРМАТИВОВ РЕЦЕПТУР БЛЮД КУЛИНАРНЫХ ИЗДЕЛИЙ ДЛЯ ШКОЛЬНОГО ПИТНИЯ, ПОЛЯКОВСКИЙ Ю.И., УФА  - 2010</t>
  </si>
  <si>
    <t>СБОРНИК РЕЦЕПТУР БЛЮД И КУЛИНАРНЫХ ИЗДЕЛИЙ ДЛЯ ПРЕДПРИЯТИЙ ОБЩЕСТВЕННОГО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</si>
</sst>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wrapText="1"/>
    </xf>
    <xf numFmtId="0" fontId="7" fillId="0" borderId="3" xfId="0" applyNumberFormat="1" applyFont="1" applyFill="1" applyBorder="1" applyAlignment="1" applyProtection="1">
      <alignment horizontal="center" wrapText="1"/>
    </xf>
    <xf numFmtId="0" fontId="7" fillId="0" borderId="4" xfId="0" applyNumberFormat="1" applyFont="1" applyFill="1" applyBorder="1" applyAlignment="1" applyProtection="1">
      <alignment horizontal="center" wrapText="1"/>
    </xf>
    <xf numFmtId="0" fontId="7" fillId="0" borderId="5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6" xfId="0" applyNumberFormat="1" applyFont="1" applyFill="1" applyBorder="1" applyAlignment="1" applyProtection="1">
      <alignment horizontal="center" wrapText="1"/>
    </xf>
    <xf numFmtId="0" fontId="7" fillId="0" borderId="7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7" fillId="0" borderId="8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Font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2" fillId="0" borderId="0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NumberFormat="1" applyFont="1" applyFill="1" applyBorder="1" applyAlignment="1" applyProtection="1"/>
    <xf numFmtId="0" fontId="13" fillId="2" borderId="11" xfId="0" applyNumberFormat="1" applyFont="1" applyFill="1" applyBorder="1" applyAlignment="1" applyProtection="1">
      <alignment horizontal="center"/>
    </xf>
    <xf numFmtId="0" fontId="13" fillId="2" borderId="12" xfId="0" applyNumberFormat="1" applyFont="1" applyFill="1" applyBorder="1" applyAlignment="1" applyProtection="1">
      <alignment horizontal="center"/>
    </xf>
    <xf numFmtId="0" fontId="13" fillId="2" borderId="14" xfId="0" applyNumberFormat="1" applyFont="1" applyFill="1" applyBorder="1" applyAlignment="1" applyProtection="1">
      <alignment horizontal="center"/>
    </xf>
    <xf numFmtId="0" fontId="13" fillId="0" borderId="14" xfId="0" applyNumberFormat="1" applyFont="1" applyFill="1" applyBorder="1" applyAlignment="1" applyProtection="1">
      <alignment horizontal="center"/>
    </xf>
    <xf numFmtId="0" fontId="15" fillId="0" borderId="9" xfId="0" applyFont="1" applyBorder="1"/>
    <xf numFmtId="0" fontId="4" fillId="0" borderId="0" xfId="0" applyFont="1"/>
    <xf numFmtId="0" fontId="12" fillId="0" borderId="10" xfId="0" applyNumberFormat="1" applyFont="1" applyFill="1" applyBorder="1" applyAlignment="1" applyProtection="1">
      <alignment horizontal="center" vertical="center" textRotation="90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2" fontId="12" fillId="0" borderId="9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2" fontId="12" fillId="0" borderId="9" xfId="0" applyNumberFormat="1" applyFont="1" applyFill="1" applyBorder="1" applyAlignment="1" applyProtection="1">
      <alignment horizontal="center"/>
    </xf>
    <xf numFmtId="2" fontId="16" fillId="0" borderId="9" xfId="0" applyNumberFormat="1" applyFont="1" applyBorder="1"/>
    <xf numFmtId="0" fontId="12" fillId="0" borderId="15" xfId="0" applyNumberFormat="1" applyFont="1" applyFill="1" applyBorder="1" applyAlignment="1" applyProtection="1">
      <alignment horizontal="center" vertical="center" textRotation="90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12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9" xfId="0" applyNumberFormat="1" applyFont="1" applyFill="1" applyBorder="1" applyAlignment="1" applyProtection="1">
      <alignment horizontal="center"/>
    </xf>
    <xf numFmtId="2" fontId="17" fillId="0" borderId="9" xfId="0" applyNumberFormat="1" applyFont="1" applyBorder="1"/>
    <xf numFmtId="0" fontId="12" fillId="3" borderId="9" xfId="0" applyNumberFormat="1" applyFont="1" applyFill="1" applyBorder="1" applyAlignment="1" applyProtection="1">
      <alignment vertical="center"/>
    </xf>
    <xf numFmtId="0" fontId="12" fillId="3" borderId="11" xfId="0" applyNumberFormat="1" applyFont="1" applyFill="1" applyBorder="1" applyAlignment="1" applyProtection="1">
      <alignment horizontal="left"/>
    </xf>
    <xf numFmtId="0" fontId="12" fillId="3" borderId="14" xfId="0" applyNumberFormat="1" applyFont="1" applyFill="1" applyBorder="1" applyAlignment="1" applyProtection="1">
      <alignment horizontal="left"/>
    </xf>
    <xf numFmtId="0" fontId="12" fillId="3" borderId="9" xfId="0" applyNumberFormat="1" applyFont="1" applyFill="1" applyBorder="1" applyAlignment="1" applyProtection="1">
      <alignment horizontal="center"/>
    </xf>
    <xf numFmtId="2" fontId="12" fillId="3" borderId="9" xfId="0" applyNumberFormat="1" applyFont="1" applyFill="1" applyBorder="1" applyAlignment="1" applyProtection="1">
      <alignment horizontal="center"/>
    </xf>
    <xf numFmtId="2" fontId="12" fillId="3" borderId="11" xfId="0" applyNumberFormat="1" applyFont="1" applyFill="1" applyBorder="1" applyAlignment="1" applyProtection="1"/>
    <xf numFmtId="2" fontId="18" fillId="3" borderId="9" xfId="0" applyNumberFormat="1" applyFont="1" applyFill="1" applyBorder="1"/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2" fontId="16" fillId="0" borderId="9" xfId="0" applyNumberFormat="1" applyFont="1" applyFill="1" applyBorder="1" applyAlignment="1" applyProtection="1"/>
    <xf numFmtId="0" fontId="17" fillId="0" borderId="9" xfId="0" applyFont="1" applyBorder="1"/>
    <xf numFmtId="2" fontId="16" fillId="0" borderId="9" xfId="0" applyNumberFormat="1" applyFont="1" applyFill="1" applyBorder="1"/>
    <xf numFmtId="0" fontId="12" fillId="0" borderId="0" xfId="0" applyFont="1" applyFill="1"/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3" borderId="11" xfId="0" applyNumberFormat="1" applyFont="1" applyFill="1" applyBorder="1" applyAlignment="1" applyProtection="1">
      <alignment horizontal="center"/>
    </xf>
    <xf numFmtId="2" fontId="18" fillId="3" borderId="9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/>
    </xf>
    <xf numFmtId="2" fontId="12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center" wrapText="1"/>
    </xf>
    <xf numFmtId="0" fontId="13" fillId="2" borderId="9" xfId="0" applyNumberFormat="1" applyFont="1" applyFill="1" applyBorder="1" applyAlignment="1" applyProtection="1">
      <alignment horizontal="center"/>
    </xf>
    <xf numFmtId="0" fontId="16" fillId="0" borderId="9" xfId="0" applyFont="1" applyBorder="1"/>
    <xf numFmtId="0" fontId="12" fillId="0" borderId="9" xfId="0" applyNumberFormat="1" applyFont="1" applyFill="1" applyBorder="1" applyAlignment="1" applyProtection="1">
      <alignment horizontal="center" vertical="center" textRotation="90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2" fillId="3" borderId="9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2" fontId="12" fillId="0" borderId="14" xfId="0" applyNumberFormat="1" applyFont="1" applyFill="1" applyBorder="1" applyAlignment="1" applyProtection="1">
      <alignment horizontal="center"/>
    </xf>
    <xf numFmtId="0" fontId="14" fillId="3" borderId="9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2" fillId="0" borderId="9" xfId="0" applyFont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/>
    <xf numFmtId="0" fontId="14" fillId="0" borderId="3" xfId="0" applyNumberFormat="1" applyFont="1" applyFill="1" applyBorder="1" applyAlignment="1" applyProtection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vertical="center" textRotation="90" wrapText="1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 applyProtection="1">
      <alignment horizontal="center"/>
    </xf>
    <xf numFmtId="2" fontId="12" fillId="0" borderId="3" xfId="0" applyNumberFormat="1" applyFont="1" applyFill="1" applyBorder="1" applyAlignment="1" applyProtection="1">
      <alignment horizontal="center"/>
    </xf>
    <xf numFmtId="2" fontId="18" fillId="0" borderId="0" xfId="0" applyNumberFormat="1" applyFont="1" applyBorder="1"/>
    <xf numFmtId="2" fontId="11" fillId="0" borderId="9" xfId="0" applyNumberFormat="1" applyFont="1" applyFill="1" applyBorder="1" applyAlignment="1" applyProtection="1">
      <alignment horizontal="center"/>
    </xf>
    <xf numFmtId="2" fontId="19" fillId="0" borderId="9" xfId="0" applyNumberFormat="1" applyFont="1" applyBorder="1"/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6" fillId="0" borderId="14" xfId="0" applyFont="1" applyBorder="1"/>
    <xf numFmtId="2" fontId="12" fillId="0" borderId="14" xfId="0" applyNumberFormat="1" applyFont="1" applyFill="1" applyBorder="1" applyAlignment="1">
      <alignment horizontal="center"/>
    </xf>
    <xf numFmtId="2" fontId="16" fillId="0" borderId="14" xfId="0" applyNumberFormat="1" applyFont="1" applyBorder="1"/>
    <xf numFmtId="0" fontId="12" fillId="0" borderId="9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2" fontId="16" fillId="0" borderId="14" xfId="0" applyNumberFormat="1" applyFont="1" applyFill="1" applyBorder="1"/>
    <xf numFmtId="2" fontId="4" fillId="3" borderId="9" xfId="0" applyNumberFormat="1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2" fontId="15" fillId="3" borderId="14" xfId="0" applyNumberFormat="1" applyFont="1" applyFill="1" applyBorder="1"/>
    <xf numFmtId="2" fontId="15" fillId="3" borderId="9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>
      <alignment wrapText="1"/>
    </xf>
    <xf numFmtId="0" fontId="4" fillId="4" borderId="9" xfId="0" applyNumberFormat="1" applyFont="1" applyFill="1" applyBorder="1" applyAlignment="1" applyProtection="1">
      <alignment horizontal="left" wrapText="1"/>
    </xf>
    <xf numFmtId="0" fontId="4" fillId="4" borderId="9" xfId="0" applyNumberFormat="1" applyFont="1" applyFill="1" applyBorder="1" applyAlignment="1" applyProtection="1">
      <alignment horizontal="center" wrapText="1"/>
    </xf>
    <xf numFmtId="2" fontId="4" fillId="4" borderId="9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58"/>
  <sheetViews>
    <sheetView tabSelected="1" zoomScale="90" zoomScaleNormal="90" workbookViewId="0">
      <selection activeCell="B12" sqref="B12:J12"/>
    </sheetView>
  </sheetViews>
  <sheetFormatPr defaultColWidth="9.140625" defaultRowHeight="22.15" customHeight="1" x14ac:dyDescent="0.25"/>
  <cols>
    <col min="1" max="1" width="7.140625" style="146" customWidth="1"/>
    <col min="2" max="2" width="11" style="165" customWidth="1"/>
    <col min="3" max="3" width="9.140625" style="146" customWidth="1"/>
    <col min="4" max="4" width="42.42578125" style="146" customWidth="1"/>
    <col min="5" max="5" width="9.140625" style="146" customWidth="1"/>
    <col min="6" max="6" width="9" style="146" customWidth="1"/>
    <col min="7" max="7" width="9.42578125" style="146" customWidth="1"/>
    <col min="8" max="8" width="12.5703125" style="146" customWidth="1"/>
    <col min="9" max="9" width="12" style="146" customWidth="1"/>
    <col min="10" max="10" width="16.5703125" style="146" customWidth="1"/>
    <col min="11" max="11" width="12.5703125" style="2" customWidth="1"/>
    <col min="12" max="12" width="2.140625" style="2" hidden="1" customWidth="1"/>
    <col min="13" max="14" width="6.7109375" hidden="1" customWidth="1"/>
    <col min="15" max="15" width="8" hidden="1" customWidth="1"/>
    <col min="16" max="17" width="6.7109375" hidden="1" customWidth="1"/>
    <col min="18" max="18" width="8.28515625" hidden="1" customWidth="1"/>
    <col min="19" max="19" width="7.85546875" hidden="1" customWidth="1"/>
    <col min="20" max="20" width="7.7109375" hidden="1" customWidth="1"/>
    <col min="21" max="21" width="7.42578125" hidden="1" customWidth="1"/>
    <col min="22" max="22" width="7.7109375" hidden="1" customWidth="1"/>
    <col min="23" max="25" width="6.7109375" hidden="1" customWidth="1"/>
  </cols>
  <sheetData>
    <row r="1" spans="2:25" ht="22.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25" ht="16.149999999999999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2:25" ht="13.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</row>
    <row r="4" spans="2:25" ht="22.15" customHeight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25" ht="22.15" customHeight="1" x14ac:dyDescent="0.25">
      <c r="B5" s="5"/>
      <c r="C5" s="5"/>
      <c r="D5" s="5"/>
      <c r="E5" s="5"/>
      <c r="F5" s="5"/>
      <c r="G5" s="6"/>
      <c r="H5" s="7" t="s">
        <v>3</v>
      </c>
      <c r="I5" s="7"/>
      <c r="J5" s="7"/>
    </row>
    <row r="6" spans="2:25" ht="22.15" customHeight="1" x14ac:dyDescent="0.25">
      <c r="B6" s="5"/>
      <c r="C6" s="5"/>
      <c r="D6" s="5"/>
      <c r="E6" s="5"/>
      <c r="F6" s="5"/>
      <c r="G6" s="7" t="s">
        <v>4</v>
      </c>
      <c r="H6" s="7"/>
      <c r="I6" s="7"/>
      <c r="J6" s="7"/>
    </row>
    <row r="7" spans="2:25" ht="22.15" customHeight="1" x14ac:dyDescent="0.25">
      <c r="B7" s="5"/>
      <c r="C7" s="5"/>
      <c r="D7" s="5"/>
      <c r="E7" s="5"/>
      <c r="F7" s="5"/>
      <c r="G7" s="7" t="s">
        <v>5</v>
      </c>
      <c r="H7" s="7"/>
      <c r="I7" s="7"/>
      <c r="J7" s="7"/>
    </row>
    <row r="8" spans="2:25" ht="22.15" customHeight="1" x14ac:dyDescent="0.25">
      <c r="B8" s="8"/>
      <c r="C8" s="8"/>
      <c r="D8" s="8"/>
      <c r="E8" s="8"/>
      <c r="F8" s="8"/>
      <c r="G8" s="9" t="s">
        <v>6</v>
      </c>
      <c r="H8" s="9"/>
      <c r="I8" s="9"/>
      <c r="J8" s="9"/>
    </row>
    <row r="9" spans="2:25" ht="22.15" customHeight="1" x14ac:dyDescent="0.25">
      <c r="B9" s="8"/>
      <c r="C9" s="8"/>
      <c r="D9" s="8"/>
      <c r="E9" s="8"/>
      <c r="F9" s="8"/>
      <c r="G9" s="8"/>
      <c r="H9" s="8"/>
      <c r="I9" s="8"/>
      <c r="J9" s="8"/>
    </row>
    <row r="10" spans="2:25" ht="22.15" customHeight="1" x14ac:dyDescent="0.35">
      <c r="B10" s="10"/>
      <c r="C10" s="10"/>
      <c r="D10" s="10"/>
      <c r="E10" s="10"/>
      <c r="F10" s="10"/>
      <c r="G10" s="10"/>
      <c r="H10" s="10"/>
      <c r="I10" s="10"/>
      <c r="J10" s="11"/>
    </row>
    <row r="11" spans="2:25" ht="22.15" customHeight="1" x14ac:dyDescent="0.35">
      <c r="B11" s="10"/>
      <c r="C11" s="10"/>
      <c r="D11" s="10"/>
      <c r="E11" s="10"/>
      <c r="F11" s="10"/>
      <c r="G11" s="10"/>
      <c r="H11" s="10"/>
      <c r="I11" s="10"/>
      <c r="J11" s="11"/>
    </row>
    <row r="12" spans="2:25" ht="22.15" customHeight="1" x14ac:dyDescent="0.3">
      <c r="B12" s="12" t="s">
        <v>7</v>
      </c>
      <c r="C12" s="13"/>
      <c r="D12" s="13"/>
      <c r="E12" s="13"/>
      <c r="F12" s="13"/>
      <c r="G12" s="13"/>
      <c r="H12" s="13"/>
      <c r="I12" s="13"/>
      <c r="J12" s="14"/>
    </row>
    <row r="13" spans="2:25" ht="22.15" customHeight="1" x14ac:dyDescent="0.3">
      <c r="B13" s="15" t="s">
        <v>8</v>
      </c>
      <c r="C13" s="16"/>
      <c r="D13" s="16"/>
      <c r="E13" s="16"/>
      <c r="F13" s="16"/>
      <c r="G13" s="16"/>
      <c r="H13" s="16"/>
      <c r="I13" s="16"/>
      <c r="J13" s="17"/>
    </row>
    <row r="14" spans="2:25" ht="22.15" customHeight="1" x14ac:dyDescent="0.3">
      <c r="B14" s="15" t="s">
        <v>9</v>
      </c>
      <c r="C14" s="16"/>
      <c r="D14" s="16"/>
      <c r="E14" s="16"/>
      <c r="F14" s="16"/>
      <c r="G14" s="16"/>
      <c r="H14" s="16"/>
      <c r="I14" s="16"/>
      <c r="J14" s="17"/>
    </row>
    <row r="15" spans="2:25" ht="22.15" customHeight="1" x14ac:dyDescent="0.3">
      <c r="B15" s="18" t="s">
        <v>10</v>
      </c>
      <c r="C15" s="19"/>
      <c r="D15" s="19"/>
      <c r="E15" s="19"/>
      <c r="F15" s="19"/>
      <c r="G15" s="19"/>
      <c r="H15" s="19"/>
      <c r="I15" s="19"/>
      <c r="J15" s="20"/>
    </row>
    <row r="16" spans="2:25" ht="22.15" customHeight="1" x14ac:dyDescent="0.25">
      <c r="B16" s="21"/>
      <c r="C16" s="21"/>
      <c r="D16" s="22"/>
      <c r="E16" s="23" t="s">
        <v>11</v>
      </c>
      <c r="F16" s="23">
        <v>7.5</v>
      </c>
      <c r="G16" s="23">
        <v>0.8</v>
      </c>
      <c r="H16" s="23">
        <v>49.2</v>
      </c>
      <c r="I16" s="23">
        <v>262</v>
      </c>
      <c r="J16" s="24"/>
      <c r="K16" s="25" t="s">
        <v>12</v>
      </c>
      <c r="L16" s="25"/>
      <c r="M16" s="26">
        <v>0.16400000000000001</v>
      </c>
      <c r="N16" s="26">
        <v>0.10100000000000001</v>
      </c>
      <c r="O16" s="26">
        <v>0</v>
      </c>
      <c r="P16" s="26">
        <v>2.2400000000000002</v>
      </c>
      <c r="Q16" s="26">
        <v>0.08</v>
      </c>
      <c r="R16" s="26">
        <v>189.2</v>
      </c>
      <c r="S16" s="26">
        <v>50</v>
      </c>
      <c r="T16" s="26">
        <v>1.96</v>
      </c>
      <c r="U16" s="26">
        <v>16.399999999999999</v>
      </c>
      <c r="V16" s="26">
        <v>51.6</v>
      </c>
      <c r="W16" s="26">
        <v>1.44</v>
      </c>
      <c r="X16" s="26">
        <v>0</v>
      </c>
      <c r="Y16" s="26">
        <v>11.52</v>
      </c>
    </row>
    <row r="17" spans="1:25" s="29" customFormat="1" ht="22.15" customHeight="1" x14ac:dyDescent="0.25">
      <c r="A17" s="27"/>
      <c r="B17" s="28"/>
      <c r="C17" s="28"/>
      <c r="D17" s="28"/>
      <c r="E17" s="23" t="s">
        <v>13</v>
      </c>
      <c r="F17" s="23">
        <v>4.7</v>
      </c>
      <c r="G17" s="23">
        <v>0.7</v>
      </c>
      <c r="H17" s="23">
        <v>49.8</v>
      </c>
      <c r="I17" s="23">
        <v>214</v>
      </c>
      <c r="J17" s="23"/>
      <c r="K17" s="25" t="s">
        <v>14</v>
      </c>
      <c r="L17" s="25"/>
      <c r="M17" s="26">
        <v>0.17</v>
      </c>
      <c r="N17" s="26">
        <v>0.13</v>
      </c>
      <c r="O17" s="26">
        <v>0</v>
      </c>
      <c r="P17" s="26">
        <v>1.52</v>
      </c>
      <c r="Q17" s="26">
        <v>0.16</v>
      </c>
      <c r="R17" s="26">
        <v>241.2</v>
      </c>
      <c r="S17" s="26">
        <v>29.2</v>
      </c>
      <c r="T17" s="26">
        <v>0.48</v>
      </c>
      <c r="U17" s="26">
        <v>16</v>
      </c>
      <c r="V17" s="26">
        <v>50</v>
      </c>
      <c r="W17" s="26">
        <v>1.1299999999999999</v>
      </c>
      <c r="X17" s="26">
        <v>0</v>
      </c>
      <c r="Y17" s="26">
        <v>12.36</v>
      </c>
    </row>
    <row r="18" spans="1:25" s="34" customFormat="1" ht="22.15" customHeight="1" x14ac:dyDescent="0.25">
      <c r="A18" s="30"/>
      <c r="B18" s="31" t="s">
        <v>15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s="34" customFormat="1" ht="22.15" customHeight="1" x14ac:dyDescent="0.25">
      <c r="A19" s="30"/>
      <c r="B19" s="35" t="s">
        <v>16</v>
      </c>
      <c r="C19" s="36" t="s">
        <v>17</v>
      </c>
      <c r="D19" s="37"/>
      <c r="E19" s="35" t="s">
        <v>18</v>
      </c>
      <c r="F19" s="38" t="s">
        <v>19</v>
      </c>
      <c r="G19" s="39"/>
      <c r="H19" s="39"/>
      <c r="I19" s="35" t="s">
        <v>20</v>
      </c>
      <c r="J19" s="38" t="s">
        <v>21</v>
      </c>
      <c r="K19" s="40" t="s">
        <v>22</v>
      </c>
      <c r="L19" s="41"/>
      <c r="M19" s="33" t="s">
        <v>23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s="34" customFormat="1" ht="41.45" customHeight="1" x14ac:dyDescent="0.25">
      <c r="A20" s="30"/>
      <c r="B20" s="42"/>
      <c r="C20" s="43"/>
      <c r="D20" s="44"/>
      <c r="E20" s="42"/>
      <c r="F20" s="45" t="s">
        <v>24</v>
      </c>
      <c r="G20" s="45" t="s">
        <v>25</v>
      </c>
      <c r="H20" s="45" t="s">
        <v>26</v>
      </c>
      <c r="I20" s="42"/>
      <c r="J20" s="38"/>
      <c r="K20" s="46"/>
      <c r="L20" s="47"/>
      <c r="M20" s="48" t="s">
        <v>27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s="55" customFormat="1" ht="22.15" customHeight="1" x14ac:dyDescent="0.25">
      <c r="A21" s="49"/>
      <c r="B21" s="50" t="s">
        <v>27</v>
      </c>
      <c r="C21" s="51"/>
      <c r="D21" s="51"/>
      <c r="E21" s="51"/>
      <c r="F21" s="51"/>
      <c r="G21" s="51"/>
      <c r="H21" s="51"/>
      <c r="I21" s="51"/>
      <c r="J21" s="51"/>
      <c r="K21" s="52"/>
      <c r="L21" s="53"/>
      <c r="M21" s="54" t="s">
        <v>28</v>
      </c>
      <c r="N21" s="54" t="s">
        <v>29</v>
      </c>
      <c r="O21" s="54" t="s">
        <v>30</v>
      </c>
      <c r="P21" s="54" t="s">
        <v>31</v>
      </c>
      <c r="Q21" s="54" t="s">
        <v>32</v>
      </c>
      <c r="R21" s="54" t="s">
        <v>33</v>
      </c>
      <c r="S21" s="54" t="s">
        <v>34</v>
      </c>
      <c r="T21" s="54" t="s">
        <v>35</v>
      </c>
      <c r="U21" s="54" t="s">
        <v>36</v>
      </c>
      <c r="V21" s="54" t="s">
        <v>37</v>
      </c>
      <c r="W21" s="54" t="s">
        <v>38</v>
      </c>
      <c r="X21" s="54" t="s">
        <v>39</v>
      </c>
      <c r="Y21" s="54" t="s">
        <v>40</v>
      </c>
    </row>
    <row r="22" spans="1:25" s="34" customFormat="1" ht="22.15" customHeight="1" x14ac:dyDescent="0.25">
      <c r="A22" s="30"/>
      <c r="B22" s="56" t="s">
        <v>41</v>
      </c>
      <c r="C22" s="57" t="s">
        <v>42</v>
      </c>
      <c r="D22" s="58"/>
      <c r="E22" s="59">
        <v>120</v>
      </c>
      <c r="F22" s="60">
        <v>1.01</v>
      </c>
      <c r="G22" s="60">
        <v>0</v>
      </c>
      <c r="H22" s="60">
        <v>3.2</v>
      </c>
      <c r="I22" s="60">
        <v>18.2</v>
      </c>
      <c r="J22" s="61" t="s">
        <v>43</v>
      </c>
      <c r="K22" s="62">
        <v>20.36</v>
      </c>
      <c r="L22" s="62"/>
      <c r="M22" s="63">
        <v>0.05</v>
      </c>
      <c r="N22" s="63">
        <v>0.05</v>
      </c>
      <c r="O22" s="63">
        <v>12</v>
      </c>
      <c r="P22" s="63">
        <v>0.24</v>
      </c>
      <c r="Q22" s="63">
        <v>12</v>
      </c>
      <c r="R22" s="63">
        <v>10.1</v>
      </c>
      <c r="S22" s="63">
        <v>170</v>
      </c>
      <c r="T22" s="63">
        <v>28.1</v>
      </c>
      <c r="U22" s="63">
        <v>16.100000000000001</v>
      </c>
      <c r="V22" s="63">
        <v>50</v>
      </c>
      <c r="W22" s="63">
        <v>2</v>
      </c>
      <c r="X22" s="63">
        <v>3.6</v>
      </c>
      <c r="Y22" s="63">
        <v>0</v>
      </c>
    </row>
    <row r="23" spans="1:25" s="34" customFormat="1" ht="22.15" customHeight="1" x14ac:dyDescent="0.25">
      <c r="A23" s="30"/>
      <c r="B23" s="64"/>
      <c r="C23" s="57" t="s">
        <v>44</v>
      </c>
      <c r="D23" s="58"/>
      <c r="E23" s="59">
        <v>220</v>
      </c>
      <c r="F23" s="60">
        <v>11.3</v>
      </c>
      <c r="G23" s="60">
        <v>10.4</v>
      </c>
      <c r="H23" s="60">
        <v>44.9</v>
      </c>
      <c r="I23" s="60">
        <v>317.5</v>
      </c>
      <c r="J23" s="61" t="s">
        <v>45</v>
      </c>
      <c r="K23" s="62">
        <v>23.87</v>
      </c>
      <c r="L23" s="62"/>
      <c r="M23" s="63">
        <v>7.0000000000000007E-2</v>
      </c>
      <c r="N23" s="63">
        <v>0.1</v>
      </c>
      <c r="O23" s="63">
        <v>51.33</v>
      </c>
      <c r="P23" s="63">
        <v>0.73</v>
      </c>
      <c r="Q23" s="63">
        <v>0</v>
      </c>
      <c r="R23" s="63">
        <v>498.67</v>
      </c>
      <c r="S23" s="63">
        <v>32.270000000000003</v>
      </c>
      <c r="T23" s="63">
        <v>269.87</v>
      </c>
      <c r="U23" s="63">
        <v>17.600000000000001</v>
      </c>
      <c r="V23" s="63">
        <v>155.47</v>
      </c>
      <c r="W23" s="63">
        <v>0</v>
      </c>
      <c r="X23" s="63">
        <v>29.33</v>
      </c>
      <c r="Y23" s="63">
        <v>0</v>
      </c>
    </row>
    <row r="24" spans="1:25" s="34" customFormat="1" ht="22.15" customHeight="1" x14ac:dyDescent="0.25">
      <c r="A24" s="30"/>
      <c r="B24" s="64"/>
      <c r="C24" s="57" t="s">
        <v>46</v>
      </c>
      <c r="D24" s="58"/>
      <c r="E24" s="59">
        <v>55</v>
      </c>
      <c r="F24" s="60">
        <f>F16/100*55</f>
        <v>4.125</v>
      </c>
      <c r="G24" s="60">
        <f>G16/100*55</f>
        <v>0.44</v>
      </c>
      <c r="H24" s="60">
        <f>H16/100*55</f>
        <v>27.060000000000002</v>
      </c>
      <c r="I24" s="60">
        <v>144.1</v>
      </c>
      <c r="J24" s="65" t="s">
        <v>47</v>
      </c>
      <c r="K24" s="62">
        <v>4.7</v>
      </c>
      <c r="L24" s="62"/>
      <c r="M24" s="63">
        <f>M16/40*55</f>
        <v>0.22550000000000001</v>
      </c>
      <c r="N24" s="63">
        <f t="shared" ref="N24:Y24" si="0">N16/40*55</f>
        <v>0.13887500000000003</v>
      </c>
      <c r="O24" s="63">
        <f t="shared" si="0"/>
        <v>0</v>
      </c>
      <c r="P24" s="63">
        <f t="shared" si="0"/>
        <v>3.0800000000000005</v>
      </c>
      <c r="Q24" s="63">
        <f t="shared" si="0"/>
        <v>0.11</v>
      </c>
      <c r="R24" s="63">
        <f t="shared" si="0"/>
        <v>260.14999999999998</v>
      </c>
      <c r="S24" s="63">
        <f t="shared" si="0"/>
        <v>68.75</v>
      </c>
      <c r="T24" s="63">
        <f t="shared" si="0"/>
        <v>2.6950000000000003</v>
      </c>
      <c r="U24" s="63">
        <f t="shared" si="0"/>
        <v>22.549999999999997</v>
      </c>
      <c r="V24" s="63">
        <f t="shared" si="0"/>
        <v>70.95</v>
      </c>
      <c r="W24" s="63">
        <f t="shared" si="0"/>
        <v>1.9799999999999998</v>
      </c>
      <c r="X24" s="63">
        <f t="shared" si="0"/>
        <v>0</v>
      </c>
      <c r="Y24" s="63">
        <f t="shared" si="0"/>
        <v>15.839999999999998</v>
      </c>
    </row>
    <row r="25" spans="1:25" s="34" customFormat="1" ht="22.15" customHeight="1" x14ac:dyDescent="0.25">
      <c r="A25" s="30"/>
      <c r="B25" s="64"/>
      <c r="C25" s="57" t="s">
        <v>48</v>
      </c>
      <c r="D25" s="58"/>
      <c r="E25" s="59">
        <v>40</v>
      </c>
      <c r="F25" s="60">
        <f>F17/100*40</f>
        <v>1.88</v>
      </c>
      <c r="G25" s="60">
        <f t="shared" ref="G25:I25" si="1">G17/100*40</f>
        <v>0.27999999999999997</v>
      </c>
      <c r="H25" s="60">
        <f t="shared" si="1"/>
        <v>19.920000000000002</v>
      </c>
      <c r="I25" s="60">
        <f t="shared" si="1"/>
        <v>85.600000000000009</v>
      </c>
      <c r="J25" s="65" t="s">
        <v>47</v>
      </c>
      <c r="K25" s="62">
        <v>3.42</v>
      </c>
      <c r="L25" s="62"/>
      <c r="M25" s="63">
        <f>M17</f>
        <v>0.17</v>
      </c>
      <c r="N25" s="63">
        <f t="shared" ref="N25:Y25" si="2">N17</f>
        <v>0.13</v>
      </c>
      <c r="O25" s="63">
        <f t="shared" si="2"/>
        <v>0</v>
      </c>
      <c r="P25" s="63">
        <f t="shared" si="2"/>
        <v>1.52</v>
      </c>
      <c r="Q25" s="63">
        <f t="shared" si="2"/>
        <v>0.16</v>
      </c>
      <c r="R25" s="63">
        <f t="shared" si="2"/>
        <v>241.2</v>
      </c>
      <c r="S25" s="63">
        <f t="shared" si="2"/>
        <v>29.2</v>
      </c>
      <c r="T25" s="63">
        <f t="shared" si="2"/>
        <v>0.48</v>
      </c>
      <c r="U25" s="63">
        <f t="shared" si="2"/>
        <v>16</v>
      </c>
      <c r="V25" s="63">
        <f t="shared" si="2"/>
        <v>50</v>
      </c>
      <c r="W25" s="63">
        <f t="shared" si="2"/>
        <v>1.1299999999999999</v>
      </c>
      <c r="X25" s="63">
        <f t="shared" si="2"/>
        <v>0</v>
      </c>
      <c r="Y25" s="63">
        <f t="shared" si="2"/>
        <v>12.36</v>
      </c>
    </row>
    <row r="26" spans="1:25" s="34" customFormat="1" ht="22.15" customHeight="1" x14ac:dyDescent="0.25">
      <c r="A26" s="30"/>
      <c r="B26" s="64"/>
      <c r="C26" s="57" t="s">
        <v>49</v>
      </c>
      <c r="D26" s="58"/>
      <c r="E26" s="59">
        <v>200</v>
      </c>
      <c r="F26" s="60">
        <v>0.3</v>
      </c>
      <c r="G26" s="60">
        <v>0</v>
      </c>
      <c r="H26" s="60">
        <v>6.7</v>
      </c>
      <c r="I26" s="60">
        <v>27.6</v>
      </c>
      <c r="J26" s="61" t="s">
        <v>50</v>
      </c>
      <c r="K26" s="62">
        <v>2.65</v>
      </c>
      <c r="L26" s="62"/>
      <c r="M26" s="63">
        <v>0</v>
      </c>
      <c r="N26" s="63">
        <v>0.01</v>
      </c>
      <c r="O26" s="63">
        <v>0</v>
      </c>
      <c r="P26" s="63">
        <v>7.0000000000000007E-2</v>
      </c>
      <c r="Q26" s="63">
        <v>1</v>
      </c>
      <c r="R26" s="63">
        <v>2</v>
      </c>
      <c r="S26" s="63">
        <v>36</v>
      </c>
      <c r="T26" s="63">
        <v>6</v>
      </c>
      <c r="U26" s="63">
        <v>5</v>
      </c>
      <c r="V26" s="63">
        <v>8</v>
      </c>
      <c r="W26" s="63">
        <v>1</v>
      </c>
      <c r="X26" s="63">
        <v>0</v>
      </c>
      <c r="Y26" s="63">
        <v>0</v>
      </c>
    </row>
    <row r="27" spans="1:25" s="34" customFormat="1" ht="22.15" customHeight="1" x14ac:dyDescent="0.25">
      <c r="A27" s="30"/>
      <c r="B27" s="64"/>
      <c r="C27" s="57" t="s">
        <v>51</v>
      </c>
      <c r="D27" s="58"/>
      <c r="E27" s="59">
        <v>75</v>
      </c>
      <c r="F27" s="60">
        <v>5.43</v>
      </c>
      <c r="G27" s="60">
        <v>6.38</v>
      </c>
      <c r="H27" s="60">
        <v>24.75</v>
      </c>
      <c r="I27" s="60">
        <v>186</v>
      </c>
      <c r="J27" s="61" t="s">
        <v>47</v>
      </c>
      <c r="K27" s="62">
        <v>28</v>
      </c>
      <c r="L27" s="62"/>
      <c r="M27" s="63">
        <v>7.0000000000000007E-2</v>
      </c>
      <c r="N27" s="63">
        <v>0.13</v>
      </c>
      <c r="O27" s="63">
        <v>37.049999999999997</v>
      </c>
      <c r="P27" s="63">
        <v>2.81</v>
      </c>
      <c r="Q27" s="63">
        <v>0.1</v>
      </c>
      <c r="R27" s="63">
        <v>263.25</v>
      </c>
      <c r="S27" s="63">
        <v>96.08</v>
      </c>
      <c r="T27" s="63">
        <v>68.81</v>
      </c>
      <c r="U27" s="63">
        <v>14.69</v>
      </c>
      <c r="V27" s="63">
        <v>120.83</v>
      </c>
      <c r="W27" s="63">
        <v>0.73</v>
      </c>
      <c r="X27" s="63">
        <v>1.31</v>
      </c>
      <c r="Y27" s="63">
        <v>14.6</v>
      </c>
    </row>
    <row r="28" spans="1:25" s="55" customFormat="1" ht="22.15" customHeight="1" x14ac:dyDescent="0.25">
      <c r="A28" s="66"/>
      <c r="B28" s="67"/>
      <c r="C28" s="68" t="s">
        <v>52</v>
      </c>
      <c r="D28" s="69"/>
      <c r="E28" s="70">
        <v>200</v>
      </c>
      <c r="F28" s="71">
        <v>0.6</v>
      </c>
      <c r="G28" s="71">
        <v>0</v>
      </c>
      <c r="H28" s="71">
        <v>33</v>
      </c>
      <c r="I28" s="71">
        <v>134.4</v>
      </c>
      <c r="J28" s="72" t="s">
        <v>47</v>
      </c>
      <c r="K28" s="73">
        <v>35</v>
      </c>
      <c r="L28" s="73"/>
      <c r="M28" s="74">
        <v>0.02</v>
      </c>
      <c r="N28" s="74">
        <v>0.02</v>
      </c>
      <c r="O28" s="74">
        <v>0</v>
      </c>
      <c r="P28" s="74">
        <v>0.04</v>
      </c>
      <c r="Q28" s="74">
        <v>4</v>
      </c>
      <c r="R28" s="74">
        <v>12</v>
      </c>
      <c r="S28" s="74">
        <v>240</v>
      </c>
      <c r="T28" s="74">
        <v>14</v>
      </c>
      <c r="U28" s="74">
        <v>8</v>
      </c>
      <c r="V28" s="74">
        <v>14</v>
      </c>
      <c r="W28" s="74">
        <v>2.8</v>
      </c>
      <c r="X28" s="74">
        <v>2</v>
      </c>
      <c r="Y28" s="74">
        <v>0</v>
      </c>
    </row>
    <row r="29" spans="1:25" s="34" customFormat="1" ht="22.15" customHeight="1" x14ac:dyDescent="0.25">
      <c r="A29" s="30"/>
      <c r="B29" s="75"/>
      <c r="C29" s="76" t="s">
        <v>53</v>
      </c>
      <c r="D29" s="77"/>
      <c r="E29" s="78">
        <f>SUM(E22:E28)</f>
        <v>910</v>
      </c>
      <c r="F29" s="79">
        <f t="shared" ref="F29:I29" si="3">SUM(F22:F28)</f>
        <v>24.645000000000003</v>
      </c>
      <c r="G29" s="79">
        <f t="shared" si="3"/>
        <v>17.5</v>
      </c>
      <c r="H29" s="79">
        <f t="shared" si="3"/>
        <v>159.53</v>
      </c>
      <c r="I29" s="79">
        <f t="shared" si="3"/>
        <v>913.4</v>
      </c>
      <c r="J29" s="80"/>
      <c r="K29" s="79">
        <f>SUM(K22:K28)</f>
        <v>118</v>
      </c>
      <c r="L29" s="62"/>
      <c r="M29" s="81">
        <f>SUM(M22:M28)</f>
        <v>0.60550000000000015</v>
      </c>
      <c r="N29" s="81">
        <f t="shared" ref="N29:Y29" si="4">SUM(N22:N28)</f>
        <v>0.57887500000000003</v>
      </c>
      <c r="O29" s="81">
        <f t="shared" si="4"/>
        <v>100.38</v>
      </c>
      <c r="P29" s="81">
        <f t="shared" si="4"/>
        <v>8.49</v>
      </c>
      <c r="Q29" s="81">
        <f t="shared" si="4"/>
        <v>17.369999999999997</v>
      </c>
      <c r="R29" s="81">
        <f t="shared" si="4"/>
        <v>1287.3700000000001</v>
      </c>
      <c r="S29" s="81">
        <f t="shared" si="4"/>
        <v>672.3</v>
      </c>
      <c r="T29" s="81">
        <f t="shared" si="4"/>
        <v>389.95500000000004</v>
      </c>
      <c r="U29" s="81">
        <f t="shared" si="4"/>
        <v>99.94</v>
      </c>
      <c r="V29" s="81">
        <f t="shared" si="4"/>
        <v>469.25</v>
      </c>
      <c r="W29" s="81">
        <f t="shared" si="4"/>
        <v>9.64</v>
      </c>
      <c r="X29" s="81">
        <f t="shared" si="4"/>
        <v>36.24</v>
      </c>
      <c r="Y29" s="81">
        <f t="shared" si="4"/>
        <v>42.8</v>
      </c>
    </row>
    <row r="30" spans="1:25" s="55" customFormat="1" ht="22.15" customHeight="1" x14ac:dyDescent="0.25">
      <c r="A30" s="49"/>
      <c r="B30" s="82"/>
      <c r="C30" s="83"/>
      <c r="D30" s="83"/>
      <c r="E30" s="49"/>
      <c r="F30" s="84"/>
      <c r="G30" s="84"/>
      <c r="H30" s="84"/>
      <c r="I30" s="84"/>
      <c r="J30" s="49"/>
      <c r="K30" s="6"/>
      <c r="L30" s="6"/>
    </row>
    <row r="31" spans="1:25" s="55" customFormat="1" ht="22.15" customHeight="1" x14ac:dyDescent="0.25">
      <c r="A31" s="49"/>
      <c r="B31" s="82"/>
      <c r="C31" s="85"/>
      <c r="D31" s="85"/>
      <c r="E31" s="84"/>
      <c r="F31" s="84"/>
      <c r="G31" s="84"/>
      <c r="H31" s="84"/>
      <c r="I31" s="84"/>
      <c r="J31" s="49"/>
      <c r="K31" s="6"/>
      <c r="L31" s="6"/>
    </row>
    <row r="32" spans="1:25" s="34" customFormat="1" ht="22.15" customHeight="1" x14ac:dyDescent="0.25">
      <c r="A32" s="30"/>
      <c r="B32" s="31" t="s">
        <v>15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s="34" customFormat="1" ht="22.15" customHeight="1" x14ac:dyDescent="0.25">
      <c r="A33" s="30"/>
      <c r="B33" s="35" t="s">
        <v>16</v>
      </c>
      <c r="C33" s="36" t="s">
        <v>17</v>
      </c>
      <c r="D33" s="37"/>
      <c r="E33" s="35" t="s">
        <v>18</v>
      </c>
      <c r="F33" s="38" t="s">
        <v>19</v>
      </c>
      <c r="G33" s="39"/>
      <c r="H33" s="39"/>
      <c r="I33" s="35" t="s">
        <v>20</v>
      </c>
      <c r="J33" s="38" t="s">
        <v>21</v>
      </c>
      <c r="K33" s="40" t="s">
        <v>22</v>
      </c>
      <c r="L33" s="41"/>
      <c r="M33" s="33" t="s">
        <v>23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s="34" customFormat="1" ht="37.9" customHeight="1" x14ac:dyDescent="0.25">
      <c r="A34" s="30"/>
      <c r="B34" s="42"/>
      <c r="C34" s="43"/>
      <c r="D34" s="44"/>
      <c r="E34" s="42"/>
      <c r="F34" s="45" t="s">
        <v>24</v>
      </c>
      <c r="G34" s="45" t="s">
        <v>25</v>
      </c>
      <c r="H34" s="45" t="s">
        <v>26</v>
      </c>
      <c r="I34" s="42"/>
      <c r="J34" s="38"/>
      <c r="K34" s="46"/>
      <c r="L34" s="47"/>
      <c r="M34" s="48" t="s">
        <v>54</v>
      </c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s="55" customFormat="1" ht="22.15" customHeight="1" x14ac:dyDescent="0.25">
      <c r="A35" s="49"/>
      <c r="B35" s="50" t="s">
        <v>54</v>
      </c>
      <c r="C35" s="51"/>
      <c r="D35" s="51"/>
      <c r="E35" s="51"/>
      <c r="F35" s="51"/>
      <c r="G35" s="51"/>
      <c r="H35" s="51"/>
      <c r="I35" s="51"/>
      <c r="J35" s="51"/>
      <c r="K35" s="52"/>
      <c r="L35" s="53"/>
      <c r="M35" s="54" t="s">
        <v>28</v>
      </c>
      <c r="N35" s="54" t="s">
        <v>29</v>
      </c>
      <c r="O35" s="54" t="s">
        <v>30</v>
      </c>
      <c r="P35" s="54" t="s">
        <v>31</v>
      </c>
      <c r="Q35" s="54" t="s">
        <v>32</v>
      </c>
      <c r="R35" s="54" t="s">
        <v>33</v>
      </c>
      <c r="S35" s="54" t="s">
        <v>34</v>
      </c>
      <c r="T35" s="54" t="s">
        <v>35</v>
      </c>
      <c r="U35" s="54" t="s">
        <v>36</v>
      </c>
      <c r="V35" s="54" t="s">
        <v>37</v>
      </c>
      <c r="W35" s="54" t="s">
        <v>38</v>
      </c>
      <c r="X35" s="54" t="s">
        <v>39</v>
      </c>
      <c r="Y35" s="54" t="s">
        <v>40</v>
      </c>
    </row>
    <row r="36" spans="1:25" s="30" customFormat="1" ht="22.15" customHeight="1" x14ac:dyDescent="0.25">
      <c r="B36" s="56" t="s">
        <v>41</v>
      </c>
      <c r="C36" s="57" t="s">
        <v>55</v>
      </c>
      <c r="D36" s="58"/>
      <c r="E36" s="59">
        <v>250</v>
      </c>
      <c r="F36" s="60">
        <v>9.9</v>
      </c>
      <c r="G36" s="60">
        <v>4.9000000000000004</v>
      </c>
      <c r="H36" s="60">
        <v>17.95</v>
      </c>
      <c r="I36" s="60">
        <v>155.15</v>
      </c>
      <c r="J36" s="61" t="s">
        <v>56</v>
      </c>
      <c r="K36" s="62">
        <v>37.24</v>
      </c>
      <c r="L36" s="62"/>
      <c r="M36" s="86">
        <v>0.08</v>
      </c>
      <c r="N36" s="86">
        <v>0.08</v>
      </c>
      <c r="O36" s="86">
        <v>61.25</v>
      </c>
      <c r="P36" s="86">
        <v>1.4</v>
      </c>
      <c r="Q36" s="86">
        <v>7</v>
      </c>
      <c r="R36" s="86">
        <v>170</v>
      </c>
      <c r="S36" s="86">
        <v>599.5</v>
      </c>
      <c r="T36" s="86">
        <v>87.75</v>
      </c>
      <c r="U36" s="86">
        <v>42.25</v>
      </c>
      <c r="V36" s="86">
        <v>133.25</v>
      </c>
      <c r="W36" s="86">
        <v>1</v>
      </c>
      <c r="X36" s="86">
        <v>39.75</v>
      </c>
      <c r="Y36" s="86">
        <v>15</v>
      </c>
    </row>
    <row r="37" spans="1:25" s="34" customFormat="1" ht="22.15" customHeight="1" x14ac:dyDescent="0.25">
      <c r="A37" s="30"/>
      <c r="B37" s="64"/>
      <c r="C37" s="57" t="s">
        <v>57</v>
      </c>
      <c r="D37" s="58"/>
      <c r="E37" s="59">
        <v>200</v>
      </c>
      <c r="F37" s="60">
        <v>11</v>
      </c>
      <c r="G37" s="60">
        <v>8.6999999999999993</v>
      </c>
      <c r="H37" s="60">
        <v>57</v>
      </c>
      <c r="I37" s="60">
        <v>349.9</v>
      </c>
      <c r="J37" s="61" t="s">
        <v>58</v>
      </c>
      <c r="K37" s="62">
        <v>14.27</v>
      </c>
      <c r="L37" s="62"/>
      <c r="M37" s="63">
        <v>0.06</v>
      </c>
      <c r="N37" s="63">
        <v>0.03</v>
      </c>
      <c r="O37" s="63">
        <v>30</v>
      </c>
      <c r="P37" s="63">
        <v>1.1000000000000001</v>
      </c>
      <c r="Q37" s="63">
        <v>0</v>
      </c>
      <c r="R37" s="63">
        <v>194</v>
      </c>
      <c r="S37" s="63">
        <v>117</v>
      </c>
      <c r="T37" s="63">
        <v>26</v>
      </c>
      <c r="U37" s="63">
        <v>54</v>
      </c>
      <c r="V37" s="63">
        <v>189</v>
      </c>
      <c r="W37" s="63">
        <v>2</v>
      </c>
      <c r="X37" s="63">
        <v>20</v>
      </c>
      <c r="Y37" s="63">
        <v>22</v>
      </c>
    </row>
    <row r="38" spans="1:25" s="34" customFormat="1" ht="22.15" customHeight="1" x14ac:dyDescent="0.25">
      <c r="A38" s="30"/>
      <c r="B38" s="64"/>
      <c r="C38" s="57" t="s">
        <v>59</v>
      </c>
      <c r="D38" s="58"/>
      <c r="E38" s="59">
        <v>120</v>
      </c>
      <c r="F38" s="60">
        <v>16.920000000000002</v>
      </c>
      <c r="G38" s="60">
        <v>7.56</v>
      </c>
      <c r="H38" s="60">
        <v>5.28</v>
      </c>
      <c r="I38" s="60">
        <v>157.56</v>
      </c>
      <c r="J38" s="61" t="s">
        <v>60</v>
      </c>
      <c r="K38" s="62">
        <v>44.64</v>
      </c>
      <c r="L38" s="62"/>
      <c r="M38" s="63">
        <v>0.05</v>
      </c>
      <c r="N38" s="63">
        <v>0.06</v>
      </c>
      <c r="O38" s="63">
        <v>349.2</v>
      </c>
      <c r="P38" s="63">
        <v>4.75</v>
      </c>
      <c r="Q38" s="63">
        <v>1.56</v>
      </c>
      <c r="R38" s="63">
        <v>297.60000000000002</v>
      </c>
      <c r="S38" s="63">
        <v>249.6</v>
      </c>
      <c r="T38" s="63">
        <v>26.4</v>
      </c>
      <c r="U38" s="63">
        <v>64.8</v>
      </c>
      <c r="V38" s="63">
        <v>134.4</v>
      </c>
      <c r="W38" s="63">
        <v>1.2</v>
      </c>
      <c r="X38" s="63">
        <v>42</v>
      </c>
      <c r="Y38" s="63">
        <v>14.4</v>
      </c>
    </row>
    <row r="39" spans="1:25" s="34" customFormat="1" ht="22.15" customHeight="1" x14ac:dyDescent="0.25">
      <c r="A39" s="30"/>
      <c r="B39" s="64"/>
      <c r="C39" s="57" t="s">
        <v>46</v>
      </c>
      <c r="D39" s="58"/>
      <c r="E39" s="59">
        <v>38</v>
      </c>
      <c r="F39" s="60">
        <f>F16/100*38</f>
        <v>2.85</v>
      </c>
      <c r="G39" s="60">
        <f t="shared" ref="G39:I39" si="5">G16/100*38</f>
        <v>0.30399999999999999</v>
      </c>
      <c r="H39" s="60">
        <f t="shared" si="5"/>
        <v>18.696000000000002</v>
      </c>
      <c r="I39" s="60">
        <f t="shared" si="5"/>
        <v>99.56</v>
      </c>
      <c r="J39" s="65" t="s">
        <v>47</v>
      </c>
      <c r="K39" s="62">
        <v>3.25</v>
      </c>
      <c r="L39" s="62"/>
      <c r="M39" s="63">
        <f>M16/40*38</f>
        <v>0.15580000000000002</v>
      </c>
      <c r="N39" s="63">
        <f t="shared" ref="N39:Y39" si="6">N16/40*38</f>
        <v>9.5950000000000008E-2</v>
      </c>
      <c r="O39" s="63">
        <f t="shared" si="6"/>
        <v>0</v>
      </c>
      <c r="P39" s="63">
        <f t="shared" si="6"/>
        <v>2.1280000000000001</v>
      </c>
      <c r="Q39" s="63">
        <f t="shared" si="6"/>
        <v>7.5999999999999998E-2</v>
      </c>
      <c r="R39" s="63">
        <f t="shared" si="6"/>
        <v>179.73999999999998</v>
      </c>
      <c r="S39" s="63">
        <f t="shared" si="6"/>
        <v>47.5</v>
      </c>
      <c r="T39" s="63">
        <f t="shared" si="6"/>
        <v>1.8620000000000001</v>
      </c>
      <c r="U39" s="63">
        <f t="shared" si="6"/>
        <v>15.579999999999998</v>
      </c>
      <c r="V39" s="63">
        <f t="shared" si="6"/>
        <v>49.02</v>
      </c>
      <c r="W39" s="63">
        <f t="shared" si="6"/>
        <v>1.3679999999999999</v>
      </c>
      <c r="X39" s="63">
        <f t="shared" si="6"/>
        <v>0</v>
      </c>
      <c r="Y39" s="63">
        <f t="shared" si="6"/>
        <v>10.943999999999999</v>
      </c>
    </row>
    <row r="40" spans="1:25" s="34" customFormat="1" ht="22.15" customHeight="1" x14ac:dyDescent="0.25">
      <c r="A40" s="30"/>
      <c r="B40" s="64"/>
      <c r="C40" s="57" t="s">
        <v>48</v>
      </c>
      <c r="D40" s="58"/>
      <c r="E40" s="59">
        <v>30</v>
      </c>
      <c r="F40" s="60">
        <f>F17/100*30</f>
        <v>1.41</v>
      </c>
      <c r="G40" s="60">
        <f t="shared" ref="G40:I40" si="7">G17/100*30</f>
        <v>0.20999999999999996</v>
      </c>
      <c r="H40" s="60">
        <f t="shared" si="7"/>
        <v>14.94</v>
      </c>
      <c r="I40" s="60">
        <f t="shared" si="7"/>
        <v>64.2</v>
      </c>
      <c r="J40" s="65" t="s">
        <v>47</v>
      </c>
      <c r="K40" s="62">
        <v>2.56</v>
      </c>
      <c r="L40" s="62"/>
      <c r="M40" s="63">
        <f>M17/40*30</f>
        <v>0.1275</v>
      </c>
      <c r="N40" s="63">
        <f t="shared" ref="N40:Y40" si="8">N17/40*30</f>
        <v>9.7500000000000003E-2</v>
      </c>
      <c r="O40" s="63">
        <f t="shared" si="8"/>
        <v>0</v>
      </c>
      <c r="P40" s="63">
        <f t="shared" si="8"/>
        <v>1.1399999999999999</v>
      </c>
      <c r="Q40" s="63">
        <f t="shared" si="8"/>
        <v>0.12</v>
      </c>
      <c r="R40" s="63">
        <f t="shared" si="8"/>
        <v>180.89999999999998</v>
      </c>
      <c r="S40" s="63">
        <f t="shared" si="8"/>
        <v>21.9</v>
      </c>
      <c r="T40" s="63">
        <f t="shared" si="8"/>
        <v>0.36</v>
      </c>
      <c r="U40" s="63">
        <f t="shared" si="8"/>
        <v>12</v>
      </c>
      <c r="V40" s="63">
        <f t="shared" si="8"/>
        <v>37.5</v>
      </c>
      <c r="W40" s="63">
        <f t="shared" si="8"/>
        <v>0.84749999999999992</v>
      </c>
      <c r="X40" s="63">
        <f t="shared" si="8"/>
        <v>0</v>
      </c>
      <c r="Y40" s="63">
        <f t="shared" si="8"/>
        <v>9.27</v>
      </c>
    </row>
    <row r="41" spans="1:25" s="34" customFormat="1" ht="22.15" customHeight="1" x14ac:dyDescent="0.25">
      <c r="A41" s="30"/>
      <c r="B41" s="67"/>
      <c r="C41" s="57" t="s">
        <v>61</v>
      </c>
      <c r="D41" s="58"/>
      <c r="E41" s="59">
        <v>200</v>
      </c>
      <c r="F41" s="60">
        <v>0.2</v>
      </c>
      <c r="G41" s="60">
        <v>0.1</v>
      </c>
      <c r="H41" s="60">
        <v>12.5</v>
      </c>
      <c r="I41" s="60">
        <v>51.5</v>
      </c>
      <c r="J41" s="61" t="s">
        <v>62</v>
      </c>
      <c r="K41" s="62">
        <v>16.04</v>
      </c>
      <c r="L41" s="62"/>
      <c r="M41" s="63">
        <v>0.02</v>
      </c>
      <c r="N41" s="63">
        <v>0</v>
      </c>
      <c r="O41" s="63">
        <v>0.2</v>
      </c>
      <c r="P41" s="63">
        <v>0.1</v>
      </c>
      <c r="Q41" s="63">
        <v>1</v>
      </c>
      <c r="R41" s="63">
        <v>2</v>
      </c>
      <c r="S41" s="63">
        <v>23</v>
      </c>
      <c r="T41" s="63">
        <v>7</v>
      </c>
      <c r="U41" s="63">
        <v>1</v>
      </c>
      <c r="V41" s="63">
        <v>7</v>
      </c>
      <c r="W41" s="63">
        <v>0</v>
      </c>
      <c r="X41" s="63">
        <v>0</v>
      </c>
      <c r="Y41" s="63">
        <v>0</v>
      </c>
    </row>
    <row r="42" spans="1:25" s="34" customFormat="1" ht="22.15" customHeight="1" x14ac:dyDescent="0.25">
      <c r="A42" s="30"/>
      <c r="B42" s="75"/>
      <c r="C42" s="76" t="s">
        <v>63</v>
      </c>
      <c r="D42" s="77"/>
      <c r="E42" s="78">
        <f>SUM(E36:E41)</f>
        <v>838</v>
      </c>
      <c r="F42" s="79">
        <f>SUM(F36:F41)</f>
        <v>42.28</v>
      </c>
      <c r="G42" s="79">
        <f>SUM(G36:G41)</f>
        <v>21.774000000000001</v>
      </c>
      <c r="H42" s="79">
        <f>SUM(H36:H41)</f>
        <v>126.366</v>
      </c>
      <c r="I42" s="79">
        <f>SUM(I36:I41)</f>
        <v>877.86999999999989</v>
      </c>
      <c r="J42" s="80"/>
      <c r="K42" s="79">
        <f>SUM(K36:K41)</f>
        <v>118</v>
      </c>
      <c r="L42" s="62"/>
      <c r="M42" s="81">
        <f>SUM(M36:M41)</f>
        <v>0.49330000000000002</v>
      </c>
      <c r="N42" s="81">
        <f t="shared" ref="N42:Y42" si="9">SUM(N36:N41)</f>
        <v>0.36345000000000005</v>
      </c>
      <c r="O42" s="81">
        <f t="shared" si="9"/>
        <v>440.65</v>
      </c>
      <c r="P42" s="81">
        <f t="shared" si="9"/>
        <v>10.618</v>
      </c>
      <c r="Q42" s="81">
        <f t="shared" si="9"/>
        <v>9.7560000000000002</v>
      </c>
      <c r="R42" s="81">
        <f t="shared" si="9"/>
        <v>1024.24</v>
      </c>
      <c r="S42" s="81">
        <f t="shared" si="9"/>
        <v>1058.5</v>
      </c>
      <c r="T42" s="81">
        <f t="shared" si="9"/>
        <v>149.37200000000001</v>
      </c>
      <c r="U42" s="81">
        <f t="shared" si="9"/>
        <v>189.63</v>
      </c>
      <c r="V42" s="81">
        <f t="shared" si="9"/>
        <v>550.16999999999996</v>
      </c>
      <c r="W42" s="81">
        <f t="shared" si="9"/>
        <v>6.4154999999999998</v>
      </c>
      <c r="X42" s="81">
        <f t="shared" si="9"/>
        <v>101.75</v>
      </c>
      <c r="Y42" s="81">
        <f t="shared" si="9"/>
        <v>71.61399999999999</v>
      </c>
    </row>
    <row r="43" spans="1:25" s="55" customFormat="1" ht="22.15" customHeight="1" x14ac:dyDescent="0.25">
      <c r="A43" s="49"/>
      <c r="B43" s="82"/>
      <c r="C43" s="83"/>
      <c r="D43" s="83"/>
      <c r="E43" s="49"/>
      <c r="F43" s="84"/>
      <c r="G43" s="84"/>
      <c r="H43" s="84"/>
      <c r="I43" s="84"/>
      <c r="J43" s="49"/>
      <c r="K43" s="6"/>
      <c r="L43" s="6"/>
    </row>
    <row r="44" spans="1:25" s="55" customFormat="1" ht="22.15" customHeight="1" x14ac:dyDescent="0.25">
      <c r="A44" s="49"/>
      <c r="B44" s="82"/>
      <c r="C44" s="49"/>
      <c r="D44" s="49"/>
      <c r="E44" s="49"/>
      <c r="F44" s="84"/>
      <c r="G44" s="84"/>
      <c r="H44" s="84"/>
      <c r="I44" s="84"/>
      <c r="J44" s="49"/>
      <c r="K44" s="6"/>
      <c r="L44" s="6"/>
    </row>
    <row r="45" spans="1:25" s="34" customFormat="1" ht="22.15" customHeight="1" x14ac:dyDescent="0.25">
      <c r="A45" s="30"/>
      <c r="B45" s="31" t="s">
        <v>15</v>
      </c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s="34" customFormat="1" ht="22.15" customHeight="1" x14ac:dyDescent="0.25">
      <c r="A46" s="30"/>
      <c r="B46" s="35" t="s">
        <v>16</v>
      </c>
      <c r="C46" s="36" t="s">
        <v>17</v>
      </c>
      <c r="D46" s="37"/>
      <c r="E46" s="35" t="s">
        <v>18</v>
      </c>
      <c r="F46" s="38" t="s">
        <v>19</v>
      </c>
      <c r="G46" s="39"/>
      <c r="H46" s="39"/>
      <c r="I46" s="35" t="s">
        <v>20</v>
      </c>
      <c r="J46" s="38" t="s">
        <v>21</v>
      </c>
      <c r="K46" s="40" t="s">
        <v>22</v>
      </c>
      <c r="L46" s="41"/>
      <c r="M46" s="33" t="s">
        <v>23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s="34" customFormat="1" ht="44.45" customHeight="1" x14ac:dyDescent="0.25">
      <c r="A47" s="30"/>
      <c r="B47" s="42"/>
      <c r="C47" s="43"/>
      <c r="D47" s="44"/>
      <c r="E47" s="42"/>
      <c r="F47" s="45" t="s">
        <v>24</v>
      </c>
      <c r="G47" s="45" t="s">
        <v>25</v>
      </c>
      <c r="H47" s="45" t="s">
        <v>26</v>
      </c>
      <c r="I47" s="42"/>
      <c r="J47" s="38"/>
      <c r="K47" s="46"/>
      <c r="L47" s="47"/>
      <c r="M47" s="48" t="s">
        <v>64</v>
      </c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spans="1:25" s="55" customFormat="1" ht="22.15" customHeight="1" x14ac:dyDescent="0.25">
      <c r="A48" s="49"/>
      <c r="B48" s="50" t="s">
        <v>65</v>
      </c>
      <c r="C48" s="51"/>
      <c r="D48" s="51"/>
      <c r="E48" s="51"/>
      <c r="F48" s="51"/>
      <c r="G48" s="51"/>
      <c r="H48" s="51"/>
      <c r="I48" s="51"/>
      <c r="J48" s="51"/>
      <c r="K48" s="52"/>
      <c r="L48" s="53"/>
      <c r="M48" s="87" t="s">
        <v>28</v>
      </c>
      <c r="N48" s="87" t="s">
        <v>29</v>
      </c>
      <c r="O48" s="87" t="s">
        <v>30</v>
      </c>
      <c r="P48" s="87" t="s">
        <v>31</v>
      </c>
      <c r="Q48" s="87" t="s">
        <v>32</v>
      </c>
      <c r="R48" s="87" t="s">
        <v>33</v>
      </c>
      <c r="S48" s="87" t="s">
        <v>34</v>
      </c>
      <c r="T48" s="87" t="s">
        <v>35</v>
      </c>
      <c r="U48" s="87" t="s">
        <v>36</v>
      </c>
      <c r="V48" s="87" t="s">
        <v>37</v>
      </c>
      <c r="W48" s="87" t="s">
        <v>38</v>
      </c>
      <c r="X48" s="87" t="s">
        <v>39</v>
      </c>
      <c r="Y48" s="87" t="s">
        <v>40</v>
      </c>
    </row>
    <row r="49" spans="1:25" s="89" customFormat="1" ht="22.15" customHeight="1" x14ac:dyDescent="0.25">
      <c r="A49" s="30"/>
      <c r="B49" s="64"/>
      <c r="C49" s="57" t="s">
        <v>66</v>
      </c>
      <c r="D49" s="58"/>
      <c r="E49" s="59">
        <v>250</v>
      </c>
      <c r="F49" s="60">
        <v>8.875</v>
      </c>
      <c r="G49" s="60">
        <v>5.4</v>
      </c>
      <c r="H49" s="60">
        <v>23.075000000000003</v>
      </c>
      <c r="I49" s="60">
        <v>176.375</v>
      </c>
      <c r="J49" s="61" t="s">
        <v>67</v>
      </c>
      <c r="K49" s="62">
        <v>28.97</v>
      </c>
      <c r="L49" s="62"/>
      <c r="M49" s="88">
        <v>0.17499999999999996</v>
      </c>
      <c r="N49" s="88">
        <v>0.05</v>
      </c>
      <c r="O49" s="88">
        <v>22.000000000000004</v>
      </c>
      <c r="P49" s="88">
        <v>0.92500000000000004</v>
      </c>
      <c r="Q49" s="88">
        <v>6</v>
      </c>
      <c r="R49" s="88">
        <v>175.25</v>
      </c>
      <c r="S49" s="88">
        <v>573.5</v>
      </c>
      <c r="T49" s="88">
        <v>36.5</v>
      </c>
      <c r="U49" s="88">
        <v>36.75</v>
      </c>
      <c r="V49" s="88">
        <v>100.25</v>
      </c>
      <c r="W49" s="88">
        <v>2.2500000000000004</v>
      </c>
      <c r="X49" s="88">
        <v>18.925000000000001</v>
      </c>
      <c r="Y49" s="88">
        <v>0.47499999999999998</v>
      </c>
    </row>
    <row r="50" spans="1:25" s="34" customFormat="1" ht="22.15" customHeight="1" x14ac:dyDescent="0.25">
      <c r="A50" s="30"/>
      <c r="B50" s="64"/>
      <c r="C50" s="90" t="s">
        <v>68</v>
      </c>
      <c r="D50" s="90"/>
      <c r="E50" s="59">
        <v>190</v>
      </c>
      <c r="F50" s="60">
        <v>3.8</v>
      </c>
      <c r="G50" s="60">
        <v>7.2</v>
      </c>
      <c r="H50" s="60">
        <v>30</v>
      </c>
      <c r="I50" s="60">
        <v>200.5</v>
      </c>
      <c r="J50" s="61" t="s">
        <v>69</v>
      </c>
      <c r="K50" s="62">
        <v>22</v>
      </c>
      <c r="L50" s="62"/>
      <c r="M50" s="63">
        <v>0.15</v>
      </c>
      <c r="N50" s="63">
        <v>0.09</v>
      </c>
      <c r="O50" s="63">
        <v>29.1</v>
      </c>
      <c r="P50" s="63">
        <v>1.1000000000000001</v>
      </c>
      <c r="Q50" s="63">
        <v>12.7</v>
      </c>
      <c r="R50" s="63">
        <v>302.7</v>
      </c>
      <c r="S50" s="63">
        <v>953.8</v>
      </c>
      <c r="T50" s="63">
        <v>50.7</v>
      </c>
      <c r="U50" s="63">
        <v>35.5</v>
      </c>
      <c r="V50" s="63">
        <v>106.4</v>
      </c>
      <c r="W50" s="63">
        <v>1.3</v>
      </c>
      <c r="X50" s="63">
        <v>36.1</v>
      </c>
      <c r="Y50" s="63">
        <v>1</v>
      </c>
    </row>
    <row r="51" spans="1:25" s="89" customFormat="1" ht="22.15" customHeight="1" x14ac:dyDescent="0.25">
      <c r="A51" s="49"/>
      <c r="B51" s="64"/>
      <c r="C51" s="57" t="s">
        <v>70</v>
      </c>
      <c r="D51" s="58"/>
      <c r="E51" s="59">
        <v>100</v>
      </c>
      <c r="F51" s="60">
        <v>14.666666666666666</v>
      </c>
      <c r="G51" s="60">
        <v>12.333333333333332</v>
      </c>
      <c r="H51" s="60">
        <v>8.5555555555555554</v>
      </c>
      <c r="I51" s="60">
        <v>203.16666666666669</v>
      </c>
      <c r="J51" s="61" t="s">
        <v>71</v>
      </c>
      <c r="K51" s="62">
        <v>52.52</v>
      </c>
      <c r="L51" s="62"/>
      <c r="M51" s="88">
        <v>4.4444444444444446E-2</v>
      </c>
      <c r="N51" s="88">
        <v>0.1</v>
      </c>
      <c r="O51" s="88">
        <v>1.6666666666666667</v>
      </c>
      <c r="P51" s="88">
        <v>1.8888888888888888</v>
      </c>
      <c r="Q51" s="88">
        <v>0</v>
      </c>
      <c r="R51" s="88">
        <v>268.88888888888891</v>
      </c>
      <c r="S51" s="88">
        <v>282.22222222222223</v>
      </c>
      <c r="T51" s="88">
        <v>26.666666666666668</v>
      </c>
      <c r="U51" s="88">
        <v>18.888888888888889</v>
      </c>
      <c r="V51" s="88">
        <v>156.66666666666666</v>
      </c>
      <c r="W51" s="88">
        <v>2.2222222222222223</v>
      </c>
      <c r="X51" s="88">
        <v>29.666666666666664</v>
      </c>
      <c r="Y51" s="88">
        <v>1.5555555555555556</v>
      </c>
    </row>
    <row r="52" spans="1:25" s="34" customFormat="1" ht="22.15" customHeight="1" x14ac:dyDescent="0.25">
      <c r="A52" s="30"/>
      <c r="B52" s="64"/>
      <c r="C52" s="57" t="s">
        <v>46</v>
      </c>
      <c r="D52" s="58"/>
      <c r="E52" s="59">
        <v>40</v>
      </c>
      <c r="F52" s="60">
        <v>3</v>
      </c>
      <c r="G52" s="60">
        <v>0.32</v>
      </c>
      <c r="H52" s="60">
        <v>19.680000000000003</v>
      </c>
      <c r="I52" s="60">
        <v>104.80000000000001</v>
      </c>
      <c r="J52" s="65" t="s">
        <v>47</v>
      </c>
      <c r="K52" s="62">
        <v>3.42</v>
      </c>
      <c r="L52" s="62"/>
      <c r="M52" s="63">
        <v>0.16400000000000001</v>
      </c>
      <c r="N52" s="63">
        <v>0.10100000000000001</v>
      </c>
      <c r="O52" s="63">
        <v>0</v>
      </c>
      <c r="P52" s="63">
        <v>2.2400000000000002</v>
      </c>
      <c r="Q52" s="63">
        <v>0.08</v>
      </c>
      <c r="R52" s="63">
        <v>189.2</v>
      </c>
      <c r="S52" s="63">
        <v>50</v>
      </c>
      <c r="T52" s="63">
        <v>1.96</v>
      </c>
      <c r="U52" s="63">
        <v>16.399999999999999</v>
      </c>
      <c r="V52" s="63">
        <v>51.6</v>
      </c>
      <c r="W52" s="63">
        <v>1.44</v>
      </c>
      <c r="X52" s="63">
        <v>0</v>
      </c>
      <c r="Y52" s="63">
        <v>11.52</v>
      </c>
    </row>
    <row r="53" spans="1:25" s="34" customFormat="1" ht="22.15" customHeight="1" x14ac:dyDescent="0.25">
      <c r="A53" s="30"/>
      <c r="B53" s="64"/>
      <c r="C53" s="57" t="s">
        <v>48</v>
      </c>
      <c r="D53" s="58"/>
      <c r="E53" s="59">
        <v>30</v>
      </c>
      <c r="F53" s="60">
        <v>1.41</v>
      </c>
      <c r="G53" s="60">
        <v>0.20999999999999996</v>
      </c>
      <c r="H53" s="60">
        <v>14.94</v>
      </c>
      <c r="I53" s="60">
        <v>64.2</v>
      </c>
      <c r="J53" s="65" t="s">
        <v>47</v>
      </c>
      <c r="K53" s="62">
        <v>2.56</v>
      </c>
      <c r="L53" s="62"/>
      <c r="M53" s="63">
        <v>0.1275</v>
      </c>
      <c r="N53" s="63">
        <v>9.7500000000000003E-2</v>
      </c>
      <c r="O53" s="63">
        <v>0</v>
      </c>
      <c r="P53" s="63">
        <v>1.1399999999999999</v>
      </c>
      <c r="Q53" s="63">
        <v>0.12</v>
      </c>
      <c r="R53" s="63">
        <v>180.89999999999998</v>
      </c>
      <c r="S53" s="63">
        <v>21.9</v>
      </c>
      <c r="T53" s="63">
        <v>0.36</v>
      </c>
      <c r="U53" s="63">
        <v>12</v>
      </c>
      <c r="V53" s="63">
        <v>37.5</v>
      </c>
      <c r="W53" s="63">
        <v>0.84749999999999992</v>
      </c>
      <c r="X53" s="63">
        <v>0</v>
      </c>
      <c r="Y53" s="63">
        <v>9.27</v>
      </c>
    </row>
    <row r="54" spans="1:25" s="34" customFormat="1" ht="22.15" customHeight="1" x14ac:dyDescent="0.25">
      <c r="A54" s="30"/>
      <c r="B54" s="67"/>
      <c r="C54" s="57" t="s">
        <v>72</v>
      </c>
      <c r="D54" s="58"/>
      <c r="E54" s="59">
        <v>200</v>
      </c>
      <c r="F54" s="60">
        <v>0.18</v>
      </c>
      <c r="G54" s="60">
        <v>0.04</v>
      </c>
      <c r="H54" s="60">
        <v>21.74</v>
      </c>
      <c r="I54" s="60">
        <v>82.68</v>
      </c>
      <c r="J54" s="61">
        <v>1201</v>
      </c>
      <c r="K54" s="62">
        <v>8.5299999999999994</v>
      </c>
      <c r="L54" s="62"/>
      <c r="M54" s="63">
        <v>0</v>
      </c>
      <c r="N54" s="63">
        <v>0</v>
      </c>
      <c r="O54" s="63">
        <v>0</v>
      </c>
      <c r="P54" s="63">
        <v>0.04</v>
      </c>
      <c r="Q54" s="63">
        <v>3.57</v>
      </c>
      <c r="R54" s="63">
        <v>3.57</v>
      </c>
      <c r="S54" s="63">
        <v>39.299999999999997</v>
      </c>
      <c r="T54" s="63">
        <v>7.14</v>
      </c>
      <c r="U54" s="63">
        <v>3.57</v>
      </c>
      <c r="V54" s="63">
        <v>3.57</v>
      </c>
      <c r="W54" s="63">
        <v>0</v>
      </c>
      <c r="X54" s="63">
        <v>0</v>
      </c>
      <c r="Y54" s="63">
        <v>0</v>
      </c>
    </row>
    <row r="55" spans="1:25" s="30" customFormat="1" ht="22.15" customHeight="1" x14ac:dyDescent="0.25">
      <c r="B55" s="75"/>
      <c r="C55" s="76" t="s">
        <v>53</v>
      </c>
      <c r="D55" s="77"/>
      <c r="E55" s="78">
        <f>SUM(E49:E54)</f>
        <v>810</v>
      </c>
      <c r="F55" s="79">
        <f>SUM(F49:F54)</f>
        <v>31.931666666666668</v>
      </c>
      <c r="G55" s="79">
        <f>SUM(G49:G54)</f>
        <v>25.503333333333334</v>
      </c>
      <c r="H55" s="79">
        <f>SUM(H49:H54)</f>
        <v>117.99055555555556</v>
      </c>
      <c r="I55" s="79">
        <f>SUM(I49:I54)</f>
        <v>831.72166666666681</v>
      </c>
      <c r="J55" s="91"/>
      <c r="K55" s="79">
        <f>SUM(K49:K54)</f>
        <v>118.00000000000001</v>
      </c>
      <c r="L55" s="62"/>
      <c r="M55" s="92">
        <f t="shared" ref="M55:Y55" si="10">SUM(M49:M54)</f>
        <v>0.66094444444444433</v>
      </c>
      <c r="N55" s="92">
        <f t="shared" si="10"/>
        <v>0.4385</v>
      </c>
      <c r="O55" s="92">
        <f t="shared" si="10"/>
        <v>52.766666666666673</v>
      </c>
      <c r="P55" s="92">
        <f t="shared" si="10"/>
        <v>7.3338888888888896</v>
      </c>
      <c r="Q55" s="92">
        <f t="shared" si="10"/>
        <v>22.47</v>
      </c>
      <c r="R55" s="92">
        <f t="shared" si="10"/>
        <v>1120.5088888888888</v>
      </c>
      <c r="S55" s="92">
        <f t="shared" si="10"/>
        <v>1920.7222222222222</v>
      </c>
      <c r="T55" s="92">
        <f t="shared" si="10"/>
        <v>123.32666666666667</v>
      </c>
      <c r="U55" s="92">
        <f t="shared" si="10"/>
        <v>123.10888888888888</v>
      </c>
      <c r="V55" s="92">
        <f t="shared" si="10"/>
        <v>455.98666666666668</v>
      </c>
      <c r="W55" s="92">
        <f t="shared" si="10"/>
        <v>8.0597222222222236</v>
      </c>
      <c r="X55" s="92">
        <f t="shared" si="10"/>
        <v>84.691666666666663</v>
      </c>
      <c r="Y55" s="92">
        <f t="shared" si="10"/>
        <v>23.820555555555554</v>
      </c>
    </row>
    <row r="56" spans="1:25" s="30" customFormat="1" ht="22.15" customHeight="1" x14ac:dyDescent="0.25">
      <c r="B56" s="93"/>
      <c r="C56" s="94"/>
      <c r="D56" s="94"/>
      <c r="E56" s="32"/>
      <c r="F56" s="95"/>
      <c r="G56" s="95"/>
      <c r="H56" s="95"/>
      <c r="I56" s="95"/>
      <c r="J56" s="32"/>
      <c r="K56" s="32"/>
      <c r="L56" s="32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5" s="66" customFormat="1" ht="22.15" customHeight="1" x14ac:dyDescent="0.25">
      <c r="A57" s="49"/>
      <c r="B57" s="82"/>
      <c r="C57" s="83"/>
      <c r="D57" s="83"/>
      <c r="E57" s="49"/>
      <c r="F57" s="84"/>
      <c r="G57" s="84"/>
      <c r="H57" s="84"/>
      <c r="I57" s="84"/>
      <c r="J57" s="49"/>
      <c r="K57" s="6"/>
      <c r="L57" s="6"/>
    </row>
    <row r="58" spans="1:25" s="34" customFormat="1" ht="22.15" customHeight="1" x14ac:dyDescent="0.25">
      <c r="A58" s="30"/>
      <c r="B58" s="31" t="s">
        <v>15</v>
      </c>
      <c r="C58" s="31"/>
      <c r="D58" s="31"/>
      <c r="E58" s="31"/>
      <c r="F58" s="31"/>
      <c r="G58" s="31"/>
      <c r="H58" s="31"/>
      <c r="I58" s="31"/>
      <c r="J58" s="31"/>
      <c r="K58" s="31"/>
      <c r="L58" s="3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s="34" customFormat="1" ht="22.15" customHeight="1" x14ac:dyDescent="0.25">
      <c r="A59" s="30"/>
      <c r="B59" s="97" t="s">
        <v>16</v>
      </c>
      <c r="C59" s="31" t="s">
        <v>17</v>
      </c>
      <c r="D59" s="31"/>
      <c r="E59" s="97" t="s">
        <v>18</v>
      </c>
      <c r="F59" s="31" t="s">
        <v>19</v>
      </c>
      <c r="G59" s="31"/>
      <c r="H59" s="31"/>
      <c r="I59" s="97" t="s">
        <v>20</v>
      </c>
      <c r="J59" s="31" t="s">
        <v>21</v>
      </c>
      <c r="K59" s="31" t="s">
        <v>22</v>
      </c>
      <c r="L59" s="41"/>
      <c r="M59" s="33" t="s">
        <v>23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s="34" customFormat="1" ht="43.9" customHeight="1" x14ac:dyDescent="0.25">
      <c r="A60" s="30"/>
      <c r="B60" s="97"/>
      <c r="C60" s="31"/>
      <c r="D60" s="31"/>
      <c r="E60" s="97"/>
      <c r="F60" s="45" t="s">
        <v>24</v>
      </c>
      <c r="G60" s="45" t="s">
        <v>25</v>
      </c>
      <c r="H60" s="45" t="s">
        <v>26</v>
      </c>
      <c r="I60" s="97"/>
      <c r="J60" s="31"/>
      <c r="K60" s="31"/>
      <c r="L60" s="47"/>
      <c r="M60" s="48" t="s">
        <v>73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</row>
    <row r="61" spans="1:25" s="34" customFormat="1" ht="22.15" customHeight="1" x14ac:dyDescent="0.25">
      <c r="A61" s="30"/>
      <c r="B61" s="98" t="s">
        <v>73</v>
      </c>
      <c r="C61" s="98"/>
      <c r="D61" s="98"/>
      <c r="E61" s="98"/>
      <c r="F61" s="98"/>
      <c r="G61" s="98"/>
      <c r="H61" s="98"/>
      <c r="I61" s="98"/>
      <c r="J61" s="98"/>
      <c r="K61" s="98"/>
      <c r="L61" s="53"/>
      <c r="M61" s="99" t="s">
        <v>28</v>
      </c>
      <c r="N61" s="99" t="s">
        <v>29</v>
      </c>
      <c r="O61" s="99" t="s">
        <v>30</v>
      </c>
      <c r="P61" s="99" t="s">
        <v>31</v>
      </c>
      <c r="Q61" s="99" t="s">
        <v>32</v>
      </c>
      <c r="R61" s="99" t="s">
        <v>33</v>
      </c>
      <c r="S61" s="99" t="s">
        <v>34</v>
      </c>
      <c r="T61" s="99" t="s">
        <v>35</v>
      </c>
      <c r="U61" s="99" t="s">
        <v>36</v>
      </c>
      <c r="V61" s="99" t="s">
        <v>37</v>
      </c>
      <c r="W61" s="99" t="s">
        <v>38</v>
      </c>
      <c r="X61" s="99" t="s">
        <v>39</v>
      </c>
      <c r="Y61" s="99" t="s">
        <v>40</v>
      </c>
    </row>
    <row r="62" spans="1:25" s="34" customFormat="1" ht="22.15" customHeight="1" x14ac:dyDescent="0.25">
      <c r="B62" s="100" t="s">
        <v>41</v>
      </c>
      <c r="C62" s="101" t="s">
        <v>74</v>
      </c>
      <c r="D62" s="101"/>
      <c r="E62" s="102">
        <v>120</v>
      </c>
      <c r="F62" s="103">
        <v>3</v>
      </c>
      <c r="G62" s="103">
        <v>12</v>
      </c>
      <c r="H62" s="103">
        <v>13.6</v>
      </c>
      <c r="I62" s="103">
        <v>174.8</v>
      </c>
      <c r="J62" s="104" t="s">
        <v>75</v>
      </c>
      <c r="K62" s="105">
        <v>15.49</v>
      </c>
      <c r="L62" s="106"/>
      <c r="M62" s="63">
        <v>0.08</v>
      </c>
      <c r="N62" s="63">
        <v>0.08</v>
      </c>
      <c r="O62" s="63">
        <v>191</v>
      </c>
      <c r="P62" s="63">
        <v>1</v>
      </c>
      <c r="Q62" s="63">
        <v>78</v>
      </c>
      <c r="R62" s="63">
        <v>174</v>
      </c>
      <c r="S62" s="63">
        <v>324</v>
      </c>
      <c r="T62" s="63">
        <v>84</v>
      </c>
      <c r="U62" s="63">
        <v>30</v>
      </c>
      <c r="V62" s="63">
        <v>58</v>
      </c>
      <c r="W62" s="63">
        <v>2</v>
      </c>
      <c r="X62" s="63">
        <v>21</v>
      </c>
      <c r="Y62" s="63">
        <v>0</v>
      </c>
    </row>
    <row r="63" spans="1:25" s="89" customFormat="1" ht="22.15" customHeight="1" x14ac:dyDescent="0.25">
      <c r="A63" s="30"/>
      <c r="B63" s="100"/>
      <c r="C63" s="90" t="s">
        <v>76</v>
      </c>
      <c r="D63" s="90"/>
      <c r="E63" s="59">
        <v>250</v>
      </c>
      <c r="F63" s="60">
        <v>2.7</v>
      </c>
      <c r="G63" s="60">
        <v>2.6</v>
      </c>
      <c r="H63" s="60">
        <v>19.3</v>
      </c>
      <c r="I63" s="60">
        <v>113</v>
      </c>
      <c r="J63" s="60">
        <v>40</v>
      </c>
      <c r="K63" s="62">
        <v>21.23</v>
      </c>
      <c r="L63" s="62"/>
      <c r="M63" s="88">
        <v>0.01</v>
      </c>
      <c r="N63" s="88">
        <v>0.06</v>
      </c>
      <c r="O63" s="88">
        <v>10.62</v>
      </c>
      <c r="P63" s="88">
        <v>2.58</v>
      </c>
      <c r="Q63" s="88">
        <v>7</v>
      </c>
      <c r="R63" s="88">
        <v>133.19999999999999</v>
      </c>
      <c r="S63" s="88">
        <v>85.2</v>
      </c>
      <c r="T63" s="88">
        <v>15.8</v>
      </c>
      <c r="U63" s="88">
        <v>24.01</v>
      </c>
      <c r="V63" s="88">
        <v>78.8</v>
      </c>
      <c r="W63" s="88">
        <v>0.92</v>
      </c>
      <c r="X63" s="88">
        <v>0</v>
      </c>
      <c r="Y63" s="88">
        <v>0</v>
      </c>
    </row>
    <row r="64" spans="1:25" s="34" customFormat="1" ht="22.15" customHeight="1" x14ac:dyDescent="0.25">
      <c r="A64" s="30"/>
      <c r="B64" s="100"/>
      <c r="C64" s="90" t="s">
        <v>77</v>
      </c>
      <c r="D64" s="90"/>
      <c r="E64" s="59">
        <v>200</v>
      </c>
      <c r="F64" s="60">
        <v>4.8</v>
      </c>
      <c r="G64" s="60">
        <v>7</v>
      </c>
      <c r="H64" s="60">
        <v>50.7</v>
      </c>
      <c r="I64" s="60">
        <v>284.7</v>
      </c>
      <c r="J64" s="107" t="s">
        <v>78</v>
      </c>
      <c r="K64" s="62">
        <v>15.4</v>
      </c>
      <c r="L64" s="62"/>
      <c r="M64" s="63">
        <v>0.04</v>
      </c>
      <c r="N64" s="63">
        <v>0.02</v>
      </c>
      <c r="O64" s="63">
        <v>27</v>
      </c>
      <c r="P64" s="63">
        <v>0.9</v>
      </c>
      <c r="Q64" s="63">
        <v>0</v>
      </c>
      <c r="R64" s="63">
        <v>275</v>
      </c>
      <c r="S64" s="63">
        <v>41</v>
      </c>
      <c r="T64" s="63">
        <v>20</v>
      </c>
      <c r="U64" s="63">
        <v>14</v>
      </c>
      <c r="V64" s="63">
        <v>62</v>
      </c>
      <c r="W64" s="63">
        <v>1</v>
      </c>
      <c r="X64" s="63">
        <v>26.7</v>
      </c>
      <c r="Y64" s="63">
        <v>9.6999999999999993</v>
      </c>
    </row>
    <row r="65" spans="1:25" s="34" customFormat="1" ht="22.15" customHeight="1" x14ac:dyDescent="0.25">
      <c r="A65" s="30"/>
      <c r="B65" s="100"/>
      <c r="C65" s="108" t="s">
        <v>79</v>
      </c>
      <c r="D65" s="108"/>
      <c r="E65" s="59">
        <v>100</v>
      </c>
      <c r="F65" s="60">
        <v>13.9</v>
      </c>
      <c r="G65" s="60">
        <v>7.3</v>
      </c>
      <c r="H65" s="60">
        <v>6.4</v>
      </c>
      <c r="I65" s="60">
        <v>146.6</v>
      </c>
      <c r="J65" s="107" t="s">
        <v>80</v>
      </c>
      <c r="K65" s="62">
        <v>42.96</v>
      </c>
      <c r="L65" s="62"/>
      <c r="M65" s="63">
        <v>7.0000000000000007E-2</v>
      </c>
      <c r="N65" s="63">
        <v>0.11</v>
      </c>
      <c r="O65" s="63">
        <v>60</v>
      </c>
      <c r="P65" s="63">
        <v>1</v>
      </c>
      <c r="Q65" s="63">
        <v>1.4</v>
      </c>
      <c r="R65" s="63">
        <v>130</v>
      </c>
      <c r="S65" s="63">
        <v>457.1</v>
      </c>
      <c r="T65" s="63">
        <v>21.4</v>
      </c>
      <c r="U65" s="63">
        <v>54.3</v>
      </c>
      <c r="V65" s="63">
        <v>27.1</v>
      </c>
      <c r="W65" s="63">
        <v>0</v>
      </c>
      <c r="X65" s="63">
        <v>143.6</v>
      </c>
      <c r="Y65" s="63">
        <v>12.1</v>
      </c>
    </row>
    <row r="66" spans="1:25" s="34" customFormat="1" ht="22.15" customHeight="1" x14ac:dyDescent="0.25">
      <c r="A66" s="30"/>
      <c r="B66" s="100"/>
      <c r="C66" s="108" t="s">
        <v>46</v>
      </c>
      <c r="D66" s="108"/>
      <c r="E66" s="59">
        <v>60</v>
      </c>
      <c r="F66" s="60">
        <v>4.5</v>
      </c>
      <c r="G66" s="60">
        <v>0.48</v>
      </c>
      <c r="H66" s="60">
        <v>29.520000000000003</v>
      </c>
      <c r="I66" s="60">
        <v>157.20000000000002</v>
      </c>
      <c r="J66" s="59" t="s">
        <v>47</v>
      </c>
      <c r="K66" s="62">
        <v>5.13</v>
      </c>
      <c r="L66" s="62"/>
      <c r="M66" s="63">
        <v>0.24600000000000002</v>
      </c>
      <c r="N66" s="63">
        <v>0.15150000000000002</v>
      </c>
      <c r="O66" s="63">
        <v>0</v>
      </c>
      <c r="P66" s="63">
        <v>3.3600000000000003</v>
      </c>
      <c r="Q66" s="63">
        <v>0.12</v>
      </c>
      <c r="R66" s="63">
        <v>283.79999999999995</v>
      </c>
      <c r="S66" s="63">
        <v>75</v>
      </c>
      <c r="T66" s="63">
        <v>2.94</v>
      </c>
      <c r="U66" s="63">
        <v>24.599999999999998</v>
      </c>
      <c r="V66" s="63">
        <v>77.400000000000006</v>
      </c>
      <c r="W66" s="63">
        <v>2.1599999999999997</v>
      </c>
      <c r="X66" s="63">
        <v>0</v>
      </c>
      <c r="Y66" s="63">
        <v>17.279999999999998</v>
      </c>
    </row>
    <row r="67" spans="1:25" s="34" customFormat="1" ht="22.15" customHeight="1" x14ac:dyDescent="0.25">
      <c r="A67" s="30"/>
      <c r="B67" s="100"/>
      <c r="C67" s="108" t="s">
        <v>48</v>
      </c>
      <c r="D67" s="108"/>
      <c r="E67" s="59">
        <v>38</v>
      </c>
      <c r="F67" s="60">
        <v>1.786</v>
      </c>
      <c r="G67" s="60">
        <v>0.26599999999999996</v>
      </c>
      <c r="H67" s="60">
        <v>18.923999999999999</v>
      </c>
      <c r="I67" s="60">
        <v>81.320000000000007</v>
      </c>
      <c r="J67" s="59" t="s">
        <v>47</v>
      </c>
      <c r="K67" s="62">
        <v>3.24</v>
      </c>
      <c r="L67" s="62"/>
      <c r="M67" s="63">
        <v>0.1615</v>
      </c>
      <c r="N67" s="63">
        <v>0.12350000000000001</v>
      </c>
      <c r="O67" s="63">
        <v>0</v>
      </c>
      <c r="P67" s="63">
        <v>1.444</v>
      </c>
      <c r="Q67" s="63">
        <v>0.152</v>
      </c>
      <c r="R67" s="63">
        <v>229.14</v>
      </c>
      <c r="S67" s="63">
        <v>27.74</v>
      </c>
      <c r="T67" s="63">
        <v>0.45600000000000002</v>
      </c>
      <c r="U67" s="63">
        <v>15.200000000000001</v>
      </c>
      <c r="V67" s="63">
        <v>47.5</v>
      </c>
      <c r="W67" s="63">
        <v>1.0734999999999999</v>
      </c>
      <c r="X67" s="63">
        <v>0</v>
      </c>
      <c r="Y67" s="63">
        <v>11.741999999999999</v>
      </c>
    </row>
    <row r="68" spans="1:25" s="34" customFormat="1" ht="22.15" customHeight="1" x14ac:dyDescent="0.25">
      <c r="A68" s="30"/>
      <c r="B68" s="100"/>
      <c r="C68" s="108" t="s">
        <v>81</v>
      </c>
      <c r="D68" s="108"/>
      <c r="E68" s="59">
        <v>200</v>
      </c>
      <c r="F68" s="60">
        <v>3.5</v>
      </c>
      <c r="G68" s="60">
        <v>3.4</v>
      </c>
      <c r="H68" s="60">
        <v>22.3</v>
      </c>
      <c r="I68" s="60">
        <v>133.4</v>
      </c>
      <c r="J68" s="107" t="s">
        <v>50</v>
      </c>
      <c r="K68" s="62">
        <v>14.55</v>
      </c>
      <c r="L68" s="62"/>
      <c r="M68" s="63">
        <v>0</v>
      </c>
      <c r="N68" s="63">
        <v>0.13</v>
      </c>
      <c r="O68" s="63">
        <v>9.6</v>
      </c>
      <c r="P68" s="63">
        <v>0.12</v>
      </c>
      <c r="Q68" s="63">
        <v>0</v>
      </c>
      <c r="R68" s="63">
        <v>50</v>
      </c>
      <c r="S68" s="63">
        <v>199</v>
      </c>
      <c r="T68" s="63">
        <v>108</v>
      </c>
      <c r="U68" s="63">
        <v>26</v>
      </c>
      <c r="V68" s="63">
        <v>95</v>
      </c>
      <c r="W68" s="63">
        <v>1</v>
      </c>
      <c r="X68" s="63">
        <v>2.7</v>
      </c>
      <c r="Y68" s="63">
        <v>1</v>
      </c>
    </row>
    <row r="69" spans="1:25" s="34" customFormat="1" ht="22.15" customHeight="1" x14ac:dyDescent="0.25">
      <c r="A69" s="30"/>
      <c r="B69" s="75"/>
      <c r="C69" s="109" t="s">
        <v>63</v>
      </c>
      <c r="D69" s="109"/>
      <c r="E69" s="78">
        <f>SUM(E62:E68)</f>
        <v>968</v>
      </c>
      <c r="F69" s="79">
        <f>SUM(F62:F68)</f>
        <v>34.186</v>
      </c>
      <c r="G69" s="79">
        <f>SUM(G62:G68)</f>
        <v>33.045999999999999</v>
      </c>
      <c r="H69" s="79">
        <f>SUM(H62:H68)</f>
        <v>160.74400000000003</v>
      </c>
      <c r="I69" s="79">
        <f>SUM(I62:I68)</f>
        <v>1091.0200000000002</v>
      </c>
      <c r="J69" s="78"/>
      <c r="K69" s="79">
        <f>SUM(K62:K68)</f>
        <v>117.99999999999999</v>
      </c>
      <c r="L69" s="62"/>
      <c r="M69" s="81">
        <f>SUM(M62:M68)</f>
        <v>0.60750000000000004</v>
      </c>
      <c r="N69" s="81">
        <f t="shared" ref="N69:Y69" si="11">SUM(N62:N68)</f>
        <v>0.67500000000000004</v>
      </c>
      <c r="O69" s="81">
        <f t="shared" si="11"/>
        <v>298.22000000000003</v>
      </c>
      <c r="P69" s="81">
        <f t="shared" si="11"/>
        <v>10.403999999999998</v>
      </c>
      <c r="Q69" s="81">
        <f t="shared" si="11"/>
        <v>86.672000000000011</v>
      </c>
      <c r="R69" s="81">
        <f t="shared" si="11"/>
        <v>1275.1399999999999</v>
      </c>
      <c r="S69" s="81">
        <f t="shared" si="11"/>
        <v>1209.04</v>
      </c>
      <c r="T69" s="81">
        <f t="shared" si="11"/>
        <v>252.59599999999998</v>
      </c>
      <c r="U69" s="81">
        <f t="shared" si="11"/>
        <v>188.10999999999999</v>
      </c>
      <c r="V69" s="81">
        <f t="shared" si="11"/>
        <v>445.8</v>
      </c>
      <c r="W69" s="81">
        <f t="shared" si="11"/>
        <v>8.1535000000000011</v>
      </c>
      <c r="X69" s="81">
        <f t="shared" si="11"/>
        <v>194</v>
      </c>
      <c r="Y69" s="81">
        <f t="shared" si="11"/>
        <v>51.821999999999996</v>
      </c>
    </row>
    <row r="70" spans="1:25" s="55" customFormat="1" ht="22.1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6"/>
      <c r="L70" s="6"/>
    </row>
    <row r="71" spans="1:25" s="34" customFormat="1" ht="22.15" customHeight="1" x14ac:dyDescent="0.25">
      <c r="A71" s="30"/>
      <c r="B71" s="110"/>
      <c r="C71" s="110"/>
      <c r="D71" s="110"/>
      <c r="E71" s="30"/>
      <c r="F71" s="30"/>
      <c r="G71" s="30"/>
      <c r="H71" s="30"/>
      <c r="I71" s="32"/>
      <c r="J71" s="32"/>
      <c r="K71" s="32"/>
      <c r="L71" s="32"/>
    </row>
    <row r="72" spans="1:25" s="34" customFormat="1" ht="22.15" customHeight="1" x14ac:dyDescent="0.25">
      <c r="A72" s="30"/>
      <c r="B72" s="31" t="s">
        <v>82</v>
      </c>
      <c r="C72" s="31"/>
      <c r="D72" s="31"/>
      <c r="E72" s="31"/>
      <c r="F72" s="31"/>
      <c r="G72" s="31"/>
      <c r="H72" s="31"/>
      <c r="I72" s="31"/>
      <c r="J72" s="31"/>
      <c r="K72" s="31"/>
      <c r="L72" s="32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s="34" customFormat="1" ht="22.15" customHeight="1" x14ac:dyDescent="0.25">
      <c r="A73" s="30"/>
      <c r="B73" s="97" t="s">
        <v>16</v>
      </c>
      <c r="C73" s="31" t="s">
        <v>17</v>
      </c>
      <c r="D73" s="31"/>
      <c r="E73" s="97" t="s">
        <v>18</v>
      </c>
      <c r="F73" s="31" t="s">
        <v>19</v>
      </c>
      <c r="G73" s="31"/>
      <c r="H73" s="31"/>
      <c r="I73" s="97" t="s">
        <v>20</v>
      </c>
      <c r="J73" s="31" t="s">
        <v>21</v>
      </c>
      <c r="K73" s="31" t="s">
        <v>22</v>
      </c>
      <c r="L73" s="111"/>
      <c r="M73" s="33" t="s">
        <v>23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s="34" customFormat="1" ht="45" customHeight="1" x14ac:dyDescent="0.25">
      <c r="A74" s="30"/>
      <c r="B74" s="97"/>
      <c r="C74" s="31"/>
      <c r="D74" s="31"/>
      <c r="E74" s="97"/>
      <c r="F74" s="45" t="s">
        <v>24</v>
      </c>
      <c r="G74" s="45" t="s">
        <v>25</v>
      </c>
      <c r="H74" s="45" t="s">
        <v>26</v>
      </c>
      <c r="I74" s="97"/>
      <c r="J74" s="31"/>
      <c r="K74" s="31"/>
      <c r="L74" s="112"/>
      <c r="M74" s="48" t="s">
        <v>83</v>
      </c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5" s="55" customFormat="1" ht="22.15" customHeight="1" x14ac:dyDescent="0.25">
      <c r="A75" s="49"/>
      <c r="B75" s="98" t="s">
        <v>83</v>
      </c>
      <c r="C75" s="98"/>
      <c r="D75" s="98"/>
      <c r="E75" s="98"/>
      <c r="F75" s="98"/>
      <c r="G75" s="98"/>
      <c r="H75" s="98"/>
      <c r="I75" s="98"/>
      <c r="J75" s="98"/>
      <c r="K75" s="98"/>
      <c r="L75" s="53"/>
      <c r="M75" s="87" t="s">
        <v>28</v>
      </c>
      <c r="N75" s="87" t="s">
        <v>29</v>
      </c>
      <c r="O75" s="87" t="s">
        <v>30</v>
      </c>
      <c r="P75" s="87" t="s">
        <v>31</v>
      </c>
      <c r="Q75" s="87" t="s">
        <v>32</v>
      </c>
      <c r="R75" s="87" t="s">
        <v>33</v>
      </c>
      <c r="S75" s="87" t="s">
        <v>34</v>
      </c>
      <c r="T75" s="87" t="s">
        <v>35</v>
      </c>
      <c r="U75" s="87" t="s">
        <v>36</v>
      </c>
      <c r="V75" s="87" t="s">
        <v>37</v>
      </c>
      <c r="W75" s="87" t="s">
        <v>38</v>
      </c>
      <c r="X75" s="87" t="s">
        <v>39</v>
      </c>
      <c r="Y75" s="87" t="s">
        <v>40</v>
      </c>
    </row>
    <row r="76" spans="1:25" s="34" customFormat="1" ht="22.15" customHeight="1" x14ac:dyDescent="0.25">
      <c r="A76" s="30"/>
      <c r="B76" s="100" t="s">
        <v>41</v>
      </c>
      <c r="C76" s="108" t="s">
        <v>84</v>
      </c>
      <c r="D76" s="108"/>
      <c r="E76" s="59">
        <v>90</v>
      </c>
      <c r="F76" s="60">
        <v>0.75</v>
      </c>
      <c r="G76" s="60">
        <v>3.6</v>
      </c>
      <c r="H76" s="60">
        <v>3.9</v>
      </c>
      <c r="I76" s="60">
        <v>52.95</v>
      </c>
      <c r="J76" s="107">
        <v>8</v>
      </c>
      <c r="K76" s="62">
        <v>12.11</v>
      </c>
      <c r="L76" s="113"/>
      <c r="M76" s="63">
        <v>0.03</v>
      </c>
      <c r="N76" s="63">
        <v>0.03</v>
      </c>
      <c r="O76" s="63">
        <v>0</v>
      </c>
      <c r="P76" s="63">
        <v>0.32</v>
      </c>
      <c r="Q76" s="63">
        <v>6.21</v>
      </c>
      <c r="R76" s="63">
        <v>138.5</v>
      </c>
      <c r="S76" s="63">
        <v>193.95</v>
      </c>
      <c r="T76" s="63">
        <v>12.72</v>
      </c>
      <c r="U76" s="63">
        <v>11.81</v>
      </c>
      <c r="V76" s="63">
        <v>21.77</v>
      </c>
      <c r="W76" s="63">
        <v>0.56999999999999995</v>
      </c>
      <c r="X76" s="63">
        <v>13.76</v>
      </c>
      <c r="Y76" s="63">
        <v>0</v>
      </c>
    </row>
    <row r="77" spans="1:25" s="89" customFormat="1" ht="22.15" customHeight="1" x14ac:dyDescent="0.25">
      <c r="A77" s="30"/>
      <c r="B77" s="100"/>
      <c r="C77" s="90" t="s">
        <v>85</v>
      </c>
      <c r="D77" s="90"/>
      <c r="E77" s="59">
        <v>250</v>
      </c>
      <c r="F77" s="60">
        <v>2.4499999999999997</v>
      </c>
      <c r="G77" s="60">
        <v>15.65</v>
      </c>
      <c r="H77" s="60">
        <v>19.099999999999998</v>
      </c>
      <c r="I77" s="60">
        <v>184.57499999999999</v>
      </c>
      <c r="J77" s="107" t="s">
        <v>86</v>
      </c>
      <c r="K77" s="62">
        <v>27.06</v>
      </c>
      <c r="L77" s="113"/>
      <c r="M77" s="88">
        <v>7.4999999999999997E-2</v>
      </c>
      <c r="N77" s="88">
        <v>0.05</v>
      </c>
      <c r="O77" s="88">
        <v>30</v>
      </c>
      <c r="P77" s="88">
        <v>0.75</v>
      </c>
      <c r="Q77" s="88">
        <v>6.7500000000000009</v>
      </c>
      <c r="R77" s="88">
        <v>171.25</v>
      </c>
      <c r="S77" s="88">
        <v>480.75</v>
      </c>
      <c r="T77" s="88">
        <v>29.25</v>
      </c>
      <c r="U77" s="88">
        <v>21.75</v>
      </c>
      <c r="V77" s="88">
        <v>60.75</v>
      </c>
      <c r="W77" s="88">
        <v>0.75</v>
      </c>
      <c r="X77" s="88">
        <v>19.55</v>
      </c>
      <c r="Y77" s="88">
        <v>0.95</v>
      </c>
    </row>
    <row r="78" spans="1:25" s="34" customFormat="1" ht="22.15" customHeight="1" x14ac:dyDescent="0.25">
      <c r="A78" s="30"/>
      <c r="B78" s="100"/>
      <c r="C78" s="108" t="s">
        <v>87</v>
      </c>
      <c r="D78" s="108"/>
      <c r="E78" s="59">
        <v>220</v>
      </c>
      <c r="F78" s="60">
        <v>30</v>
      </c>
      <c r="G78" s="60">
        <v>8.6999999999999993</v>
      </c>
      <c r="H78" s="60">
        <v>38.200000000000003</v>
      </c>
      <c r="I78" s="60">
        <v>350.7</v>
      </c>
      <c r="J78" s="107" t="s">
        <v>88</v>
      </c>
      <c r="K78" s="62">
        <v>71.63</v>
      </c>
      <c r="L78" s="113"/>
      <c r="M78" s="63">
        <v>0.09</v>
      </c>
      <c r="N78" s="63">
        <v>0.09</v>
      </c>
      <c r="O78" s="63">
        <v>31.9</v>
      </c>
      <c r="P78" s="63">
        <v>8.0299999999999994</v>
      </c>
      <c r="Q78" s="63">
        <v>2.2000000000000002</v>
      </c>
      <c r="R78" s="63">
        <v>269.5</v>
      </c>
      <c r="S78" s="63">
        <v>405.9</v>
      </c>
      <c r="T78" s="63">
        <v>31.9</v>
      </c>
      <c r="U78" s="63">
        <v>102.3</v>
      </c>
      <c r="V78" s="63">
        <v>233.2</v>
      </c>
      <c r="W78" s="63">
        <v>2.2000000000000002</v>
      </c>
      <c r="X78" s="63">
        <v>25.41</v>
      </c>
      <c r="Y78" s="63">
        <v>30.25</v>
      </c>
    </row>
    <row r="79" spans="1:25" s="34" customFormat="1" ht="22.15" customHeight="1" x14ac:dyDescent="0.25">
      <c r="A79" s="30"/>
      <c r="B79" s="100"/>
      <c r="C79" s="108" t="s">
        <v>46</v>
      </c>
      <c r="D79" s="108"/>
      <c r="E79" s="59">
        <v>40</v>
      </c>
      <c r="F79" s="60">
        <v>3</v>
      </c>
      <c r="G79" s="60">
        <v>0.32</v>
      </c>
      <c r="H79" s="60">
        <v>19.680000000000003</v>
      </c>
      <c r="I79" s="60">
        <v>104.80000000000001</v>
      </c>
      <c r="J79" s="59" t="s">
        <v>47</v>
      </c>
      <c r="K79" s="62">
        <v>3.42</v>
      </c>
      <c r="L79" s="113"/>
      <c r="M79" s="63">
        <v>0.16400000000000001</v>
      </c>
      <c r="N79" s="63">
        <v>0.10100000000000001</v>
      </c>
      <c r="O79" s="63">
        <v>0</v>
      </c>
      <c r="P79" s="63">
        <v>2.2400000000000002</v>
      </c>
      <c r="Q79" s="63">
        <v>0.08</v>
      </c>
      <c r="R79" s="63">
        <v>189.2</v>
      </c>
      <c r="S79" s="63">
        <v>50</v>
      </c>
      <c r="T79" s="63">
        <v>1.96</v>
      </c>
      <c r="U79" s="63">
        <v>16.399999999999999</v>
      </c>
      <c r="V79" s="63">
        <v>51.6</v>
      </c>
      <c r="W79" s="63">
        <v>1.44</v>
      </c>
      <c r="X79" s="63">
        <v>0</v>
      </c>
      <c r="Y79" s="63">
        <v>11.52</v>
      </c>
    </row>
    <row r="80" spans="1:25" s="34" customFormat="1" ht="22.15" customHeight="1" x14ac:dyDescent="0.25">
      <c r="A80" s="30"/>
      <c r="B80" s="100"/>
      <c r="C80" s="108" t="s">
        <v>48</v>
      </c>
      <c r="D80" s="108"/>
      <c r="E80" s="59">
        <v>30</v>
      </c>
      <c r="F80" s="60">
        <v>1.41</v>
      </c>
      <c r="G80" s="60">
        <v>0.20999999999999996</v>
      </c>
      <c r="H80" s="60">
        <v>14.94</v>
      </c>
      <c r="I80" s="60">
        <v>64.2</v>
      </c>
      <c r="J80" s="59" t="s">
        <v>47</v>
      </c>
      <c r="K80" s="62">
        <v>2.56</v>
      </c>
      <c r="L80" s="113"/>
      <c r="M80" s="63">
        <v>0.1275</v>
      </c>
      <c r="N80" s="63">
        <v>9.7500000000000003E-2</v>
      </c>
      <c r="O80" s="63">
        <v>0</v>
      </c>
      <c r="P80" s="63">
        <v>1.1399999999999999</v>
      </c>
      <c r="Q80" s="63">
        <v>0.12</v>
      </c>
      <c r="R80" s="63">
        <v>180.89999999999998</v>
      </c>
      <c r="S80" s="63">
        <v>21.9</v>
      </c>
      <c r="T80" s="63">
        <v>0.36</v>
      </c>
      <c r="U80" s="63">
        <v>12</v>
      </c>
      <c r="V80" s="63">
        <v>37.5</v>
      </c>
      <c r="W80" s="63">
        <v>0.84749999999999992</v>
      </c>
      <c r="X80" s="63">
        <v>0</v>
      </c>
      <c r="Y80" s="63">
        <v>9.27</v>
      </c>
    </row>
    <row r="81" spans="1:25" s="34" customFormat="1" ht="22.15" customHeight="1" x14ac:dyDescent="0.25">
      <c r="A81" s="30"/>
      <c r="B81" s="100"/>
      <c r="C81" s="108" t="s">
        <v>89</v>
      </c>
      <c r="D81" s="108"/>
      <c r="E81" s="59">
        <v>200</v>
      </c>
      <c r="F81" s="60">
        <v>0.2</v>
      </c>
      <c r="G81" s="60">
        <v>0</v>
      </c>
      <c r="H81" s="60">
        <v>6.4</v>
      </c>
      <c r="I81" s="60">
        <v>26.4</v>
      </c>
      <c r="J81" s="107" t="s">
        <v>90</v>
      </c>
      <c r="K81" s="62">
        <v>1.22</v>
      </c>
      <c r="L81" s="113"/>
      <c r="M81" s="63">
        <v>0</v>
      </c>
      <c r="N81" s="63">
        <v>0</v>
      </c>
      <c r="O81" s="63">
        <v>0</v>
      </c>
      <c r="P81" s="63">
        <v>0.1</v>
      </c>
      <c r="Q81" s="63">
        <v>0</v>
      </c>
      <c r="R81" s="63">
        <v>1</v>
      </c>
      <c r="S81" s="63">
        <v>25</v>
      </c>
      <c r="T81" s="63">
        <v>4</v>
      </c>
      <c r="U81" s="63">
        <v>4</v>
      </c>
      <c r="V81" s="63">
        <v>7</v>
      </c>
      <c r="W81" s="63">
        <v>1</v>
      </c>
      <c r="X81" s="63">
        <v>0</v>
      </c>
      <c r="Y81" s="63">
        <v>0</v>
      </c>
    </row>
    <row r="82" spans="1:25" s="34" customFormat="1" ht="22.15" customHeight="1" x14ac:dyDescent="0.25">
      <c r="A82" s="49"/>
      <c r="B82" s="114"/>
      <c r="C82" s="109" t="s">
        <v>53</v>
      </c>
      <c r="D82" s="109"/>
      <c r="E82" s="78">
        <f>SUM(E76:E81)</f>
        <v>830</v>
      </c>
      <c r="F82" s="79">
        <f t="shared" ref="F82:I82" si="12">SUM(F76:F81)</f>
        <v>37.81</v>
      </c>
      <c r="G82" s="79">
        <f t="shared" si="12"/>
        <v>28.48</v>
      </c>
      <c r="H82" s="79">
        <f t="shared" si="12"/>
        <v>102.22000000000001</v>
      </c>
      <c r="I82" s="79">
        <f t="shared" si="12"/>
        <v>783.62499999999989</v>
      </c>
      <c r="J82" s="79"/>
      <c r="K82" s="79">
        <f>SUM(K76:K81)</f>
        <v>118</v>
      </c>
      <c r="L82" s="113"/>
      <c r="M82" s="81">
        <f>SUM(M76:M81)</f>
        <v>0.48649999999999999</v>
      </c>
      <c r="N82" s="81">
        <f t="shared" ref="N82:Y82" si="13">SUM(N76:N81)</f>
        <v>0.36850000000000005</v>
      </c>
      <c r="O82" s="81">
        <f t="shared" si="13"/>
        <v>61.9</v>
      </c>
      <c r="P82" s="81">
        <f t="shared" si="13"/>
        <v>12.58</v>
      </c>
      <c r="Q82" s="81">
        <f t="shared" si="13"/>
        <v>15.36</v>
      </c>
      <c r="R82" s="81">
        <f t="shared" si="13"/>
        <v>950.35</v>
      </c>
      <c r="S82" s="81">
        <f t="shared" si="13"/>
        <v>1177.5</v>
      </c>
      <c r="T82" s="81">
        <f t="shared" si="13"/>
        <v>80.19</v>
      </c>
      <c r="U82" s="81">
        <f t="shared" si="13"/>
        <v>168.26000000000002</v>
      </c>
      <c r="V82" s="81">
        <f t="shared" si="13"/>
        <v>411.82</v>
      </c>
      <c r="W82" s="81">
        <f t="shared" si="13"/>
        <v>6.8075000000000001</v>
      </c>
      <c r="X82" s="81">
        <f t="shared" si="13"/>
        <v>58.72</v>
      </c>
      <c r="Y82" s="81">
        <f t="shared" si="13"/>
        <v>51.989999999999995</v>
      </c>
    </row>
    <row r="83" spans="1:25" s="34" customFormat="1" ht="22.15" customHeight="1" x14ac:dyDescent="0.25">
      <c r="A83" s="49"/>
      <c r="B83" s="82"/>
      <c r="C83" s="83"/>
      <c r="D83" s="83"/>
      <c r="E83" s="49"/>
      <c r="F83" s="49"/>
      <c r="G83" s="49"/>
      <c r="H83" s="49"/>
      <c r="I83" s="49"/>
      <c r="J83" s="49"/>
      <c r="K83" s="32"/>
      <c r="L83" s="32"/>
    </row>
    <row r="84" spans="1:25" s="34" customFormat="1" ht="22.15" customHeight="1" x14ac:dyDescent="0.25">
      <c r="A84" s="30"/>
      <c r="B84" s="110"/>
      <c r="C84" s="110"/>
      <c r="D84" s="110"/>
      <c r="E84" s="115"/>
      <c r="F84" s="115"/>
      <c r="G84" s="115"/>
      <c r="H84" s="115"/>
      <c r="I84" s="115"/>
      <c r="J84" s="115"/>
      <c r="K84" s="32"/>
      <c r="L84" s="32"/>
    </row>
    <row r="85" spans="1:25" s="34" customFormat="1" ht="22.15" customHeight="1" x14ac:dyDescent="0.25">
      <c r="A85" s="30"/>
      <c r="B85" s="31" t="s">
        <v>15</v>
      </c>
      <c r="C85" s="31"/>
      <c r="D85" s="31"/>
      <c r="E85" s="31"/>
      <c r="F85" s="31"/>
      <c r="G85" s="31"/>
      <c r="H85" s="31"/>
      <c r="I85" s="31"/>
      <c r="J85" s="31"/>
      <c r="K85" s="31"/>
      <c r="L85" s="32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s="34" customFormat="1" ht="22.15" customHeight="1" x14ac:dyDescent="0.25">
      <c r="A86" s="30"/>
      <c r="B86" s="97" t="s">
        <v>16</v>
      </c>
      <c r="C86" s="31" t="s">
        <v>17</v>
      </c>
      <c r="D86" s="31"/>
      <c r="E86" s="97" t="s">
        <v>18</v>
      </c>
      <c r="F86" s="31" t="s">
        <v>19</v>
      </c>
      <c r="G86" s="31"/>
      <c r="H86" s="31"/>
      <c r="I86" s="97" t="s">
        <v>20</v>
      </c>
      <c r="J86" s="31" t="s">
        <v>21</v>
      </c>
      <c r="K86" s="31" t="s">
        <v>22</v>
      </c>
      <c r="L86" s="41"/>
      <c r="M86" s="33" t="s">
        <v>23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s="34" customFormat="1" ht="42.6" customHeight="1" x14ac:dyDescent="0.25">
      <c r="A87" s="30"/>
      <c r="B87" s="97"/>
      <c r="C87" s="31"/>
      <c r="D87" s="31"/>
      <c r="E87" s="97"/>
      <c r="F87" s="45" t="s">
        <v>24</v>
      </c>
      <c r="G87" s="45" t="s">
        <v>25</v>
      </c>
      <c r="H87" s="45" t="s">
        <v>26</v>
      </c>
      <c r="I87" s="97"/>
      <c r="J87" s="31"/>
      <c r="K87" s="31"/>
      <c r="L87" s="47"/>
      <c r="M87" s="48" t="s">
        <v>91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</row>
    <row r="88" spans="1:25" s="55" customFormat="1" ht="22.15" customHeight="1" x14ac:dyDescent="0.25">
      <c r="A88" s="49"/>
      <c r="B88" s="98" t="s">
        <v>91</v>
      </c>
      <c r="C88" s="98"/>
      <c r="D88" s="98"/>
      <c r="E88" s="98"/>
      <c r="F88" s="98"/>
      <c r="G88" s="98"/>
      <c r="H88" s="98"/>
      <c r="I88" s="98"/>
      <c r="J88" s="98"/>
      <c r="K88" s="98"/>
      <c r="L88" s="53"/>
      <c r="M88" s="87" t="s">
        <v>28</v>
      </c>
      <c r="N88" s="87" t="s">
        <v>29</v>
      </c>
      <c r="O88" s="87" t="s">
        <v>30</v>
      </c>
      <c r="P88" s="87" t="s">
        <v>31</v>
      </c>
      <c r="Q88" s="87" t="s">
        <v>32</v>
      </c>
      <c r="R88" s="87" t="s">
        <v>33</v>
      </c>
      <c r="S88" s="87" t="s">
        <v>34</v>
      </c>
      <c r="T88" s="87" t="s">
        <v>35</v>
      </c>
      <c r="U88" s="87" t="s">
        <v>36</v>
      </c>
      <c r="V88" s="87" t="s">
        <v>37</v>
      </c>
      <c r="W88" s="87" t="s">
        <v>38</v>
      </c>
      <c r="X88" s="87" t="s">
        <v>39</v>
      </c>
      <c r="Y88" s="87" t="s">
        <v>40</v>
      </c>
    </row>
    <row r="89" spans="1:25" s="34" customFormat="1" ht="22.15" customHeight="1" x14ac:dyDescent="0.25">
      <c r="B89" s="100" t="s">
        <v>41</v>
      </c>
      <c r="C89" s="116" t="s">
        <v>92</v>
      </c>
      <c r="D89" s="116"/>
      <c r="E89" s="102">
        <v>110</v>
      </c>
      <c r="F89" s="103">
        <v>0.73</v>
      </c>
      <c r="G89" s="103">
        <v>0</v>
      </c>
      <c r="H89" s="103">
        <v>4.58</v>
      </c>
      <c r="I89" s="103">
        <v>21.08</v>
      </c>
      <c r="J89" s="104" t="s">
        <v>93</v>
      </c>
      <c r="K89" s="105">
        <v>18.62</v>
      </c>
      <c r="L89" s="106"/>
      <c r="M89" s="63">
        <v>7.0000000000000007E-2</v>
      </c>
      <c r="N89" s="63">
        <v>0.04</v>
      </c>
      <c r="O89" s="63">
        <v>146.69999999999999</v>
      </c>
      <c r="P89" s="63">
        <v>0.59</v>
      </c>
      <c r="Q89" s="63">
        <v>27.5</v>
      </c>
      <c r="R89" s="63">
        <v>44</v>
      </c>
      <c r="S89" s="63">
        <v>319</v>
      </c>
      <c r="T89" s="63">
        <v>14.7</v>
      </c>
      <c r="U89" s="63">
        <v>22</v>
      </c>
      <c r="V89" s="63">
        <v>29.3</v>
      </c>
      <c r="W89" s="63">
        <v>1.8</v>
      </c>
      <c r="X89" s="63">
        <v>2.2000000000000002</v>
      </c>
      <c r="Y89" s="63">
        <v>0</v>
      </c>
    </row>
    <row r="90" spans="1:25" s="34" customFormat="1" ht="22.15" customHeight="1" x14ac:dyDescent="0.25">
      <c r="B90" s="100"/>
      <c r="C90" s="116" t="s">
        <v>57</v>
      </c>
      <c r="D90" s="116"/>
      <c r="E90" s="102">
        <v>200</v>
      </c>
      <c r="F90" s="103">
        <v>11</v>
      </c>
      <c r="G90" s="103">
        <v>8.6999999999999993</v>
      </c>
      <c r="H90" s="103">
        <v>57</v>
      </c>
      <c r="I90" s="103">
        <v>349.9</v>
      </c>
      <c r="J90" s="104" t="s">
        <v>58</v>
      </c>
      <c r="K90" s="105">
        <v>14.27</v>
      </c>
      <c r="L90" s="106"/>
      <c r="M90" s="63">
        <v>0.35</v>
      </c>
      <c r="N90" s="63">
        <v>0.15</v>
      </c>
      <c r="O90" s="63">
        <v>27</v>
      </c>
      <c r="P90" s="63">
        <v>3.1</v>
      </c>
      <c r="Q90" s="63">
        <v>0</v>
      </c>
      <c r="R90" s="63">
        <v>256</v>
      </c>
      <c r="S90" s="63">
        <v>156</v>
      </c>
      <c r="T90" s="63">
        <v>62</v>
      </c>
      <c r="U90" s="63">
        <v>79</v>
      </c>
      <c r="V90" s="63">
        <v>240</v>
      </c>
      <c r="W90" s="63">
        <v>6</v>
      </c>
      <c r="X90" s="63">
        <v>26.7</v>
      </c>
      <c r="Y90" s="63">
        <v>4.7</v>
      </c>
    </row>
    <row r="91" spans="1:25" s="89" customFormat="1" ht="22.15" customHeight="1" x14ac:dyDescent="0.25">
      <c r="A91" s="30"/>
      <c r="B91" s="100"/>
      <c r="C91" s="108" t="s">
        <v>94</v>
      </c>
      <c r="D91" s="108"/>
      <c r="E91" s="59">
        <v>120</v>
      </c>
      <c r="F91" s="60">
        <v>28</v>
      </c>
      <c r="G91" s="60">
        <v>17</v>
      </c>
      <c r="H91" s="60">
        <v>0</v>
      </c>
      <c r="I91" s="60">
        <v>229.2</v>
      </c>
      <c r="J91" s="107">
        <v>320</v>
      </c>
      <c r="K91" s="62">
        <v>42.05</v>
      </c>
      <c r="L91" s="62"/>
      <c r="M91" s="88">
        <v>0.12</v>
      </c>
      <c r="N91" s="88">
        <v>0.2</v>
      </c>
      <c r="O91" s="88">
        <v>62.9</v>
      </c>
      <c r="P91" s="88">
        <v>0.12</v>
      </c>
      <c r="Q91" s="88">
        <v>3.1</v>
      </c>
      <c r="R91" s="88">
        <v>251.1</v>
      </c>
      <c r="S91" s="88">
        <v>351.1</v>
      </c>
      <c r="T91" s="88">
        <v>26.4</v>
      </c>
      <c r="U91" s="88">
        <v>30.1</v>
      </c>
      <c r="V91" s="88">
        <v>252.5</v>
      </c>
      <c r="W91" s="88">
        <v>2</v>
      </c>
      <c r="X91" s="88">
        <v>0</v>
      </c>
      <c r="Y91" s="88">
        <v>0</v>
      </c>
    </row>
    <row r="92" spans="1:25" s="34" customFormat="1" ht="22.15" customHeight="1" x14ac:dyDescent="0.25">
      <c r="A92" s="30"/>
      <c r="B92" s="100"/>
      <c r="C92" s="108" t="s">
        <v>46</v>
      </c>
      <c r="D92" s="108"/>
      <c r="E92" s="59">
        <v>40</v>
      </c>
      <c r="F92" s="60">
        <v>3</v>
      </c>
      <c r="G92" s="60">
        <v>0.32</v>
      </c>
      <c r="H92" s="60">
        <v>19.680000000000003</v>
      </c>
      <c r="I92" s="60">
        <v>104.80000000000001</v>
      </c>
      <c r="J92" s="59" t="s">
        <v>47</v>
      </c>
      <c r="K92" s="62">
        <v>3.42</v>
      </c>
      <c r="L92" s="62"/>
      <c r="M92" s="63">
        <v>0.16400000000000001</v>
      </c>
      <c r="N92" s="63">
        <v>0.10100000000000001</v>
      </c>
      <c r="O92" s="63">
        <v>0</v>
      </c>
      <c r="P92" s="63">
        <v>2.2400000000000002</v>
      </c>
      <c r="Q92" s="63">
        <v>0.08</v>
      </c>
      <c r="R92" s="63">
        <v>189.2</v>
      </c>
      <c r="S92" s="63">
        <v>50</v>
      </c>
      <c r="T92" s="63">
        <v>1.96</v>
      </c>
      <c r="U92" s="63">
        <v>16.399999999999999</v>
      </c>
      <c r="V92" s="63">
        <v>51.6</v>
      </c>
      <c r="W92" s="63">
        <v>1.44</v>
      </c>
      <c r="X92" s="63">
        <v>0</v>
      </c>
      <c r="Y92" s="63">
        <v>11.52</v>
      </c>
    </row>
    <row r="93" spans="1:25" s="34" customFormat="1" ht="22.15" customHeight="1" x14ac:dyDescent="0.25">
      <c r="A93" s="30"/>
      <c r="B93" s="100"/>
      <c r="C93" s="108" t="s">
        <v>48</v>
      </c>
      <c r="D93" s="108"/>
      <c r="E93" s="59">
        <v>40</v>
      </c>
      <c r="F93" s="60">
        <v>1.88</v>
      </c>
      <c r="G93" s="60">
        <v>0.27999999999999997</v>
      </c>
      <c r="H93" s="60">
        <v>19.920000000000002</v>
      </c>
      <c r="I93" s="60">
        <v>85.600000000000009</v>
      </c>
      <c r="J93" s="59" t="s">
        <v>47</v>
      </c>
      <c r="K93" s="62">
        <v>3.42</v>
      </c>
      <c r="L93" s="62"/>
      <c r="M93" s="63">
        <v>0.17</v>
      </c>
      <c r="N93" s="63">
        <v>0.13</v>
      </c>
      <c r="O93" s="63">
        <v>0</v>
      </c>
      <c r="P93" s="63">
        <v>1.52</v>
      </c>
      <c r="Q93" s="63">
        <v>0.16</v>
      </c>
      <c r="R93" s="63">
        <v>241.2</v>
      </c>
      <c r="S93" s="63">
        <v>29.2</v>
      </c>
      <c r="T93" s="63">
        <v>0.48</v>
      </c>
      <c r="U93" s="63">
        <v>16</v>
      </c>
      <c r="V93" s="63">
        <v>50</v>
      </c>
      <c r="W93" s="63">
        <v>1.1299999999999999</v>
      </c>
      <c r="X93" s="63">
        <v>0</v>
      </c>
      <c r="Y93" s="63">
        <v>12.36</v>
      </c>
    </row>
    <row r="94" spans="1:25" s="34" customFormat="1" ht="22.15" customHeight="1" x14ac:dyDescent="0.25">
      <c r="A94" s="30"/>
      <c r="B94" s="100"/>
      <c r="C94" s="108" t="s">
        <v>89</v>
      </c>
      <c r="D94" s="108"/>
      <c r="E94" s="59">
        <v>200</v>
      </c>
      <c r="F94" s="60">
        <v>0.2</v>
      </c>
      <c r="G94" s="60">
        <v>0</v>
      </c>
      <c r="H94" s="60">
        <v>6.4</v>
      </c>
      <c r="I94" s="60">
        <v>26.4</v>
      </c>
      <c r="J94" s="107" t="s">
        <v>90</v>
      </c>
      <c r="K94" s="62">
        <v>1.22</v>
      </c>
      <c r="L94" s="62"/>
      <c r="M94" s="63">
        <v>0</v>
      </c>
      <c r="N94" s="63">
        <v>0</v>
      </c>
      <c r="O94" s="63">
        <v>0</v>
      </c>
      <c r="P94" s="63">
        <v>0.1</v>
      </c>
      <c r="Q94" s="63">
        <v>0</v>
      </c>
      <c r="R94" s="63">
        <v>1</v>
      </c>
      <c r="S94" s="63">
        <v>25</v>
      </c>
      <c r="T94" s="63">
        <v>4</v>
      </c>
      <c r="U94" s="63">
        <v>4</v>
      </c>
      <c r="V94" s="63">
        <v>7</v>
      </c>
      <c r="W94" s="63">
        <v>1</v>
      </c>
      <c r="X94" s="63">
        <v>0</v>
      </c>
      <c r="Y94" s="63">
        <v>0</v>
      </c>
    </row>
    <row r="95" spans="1:25" s="55" customFormat="1" ht="22.15" customHeight="1" x14ac:dyDescent="0.25">
      <c r="A95" s="66"/>
      <c r="B95" s="100"/>
      <c r="C95" s="117" t="s">
        <v>95</v>
      </c>
      <c r="D95" s="118"/>
      <c r="E95" s="70">
        <v>100</v>
      </c>
      <c r="F95" s="71">
        <v>2.6</v>
      </c>
      <c r="G95" s="71">
        <v>2.5</v>
      </c>
      <c r="H95" s="71">
        <v>16</v>
      </c>
      <c r="I95" s="71">
        <v>95</v>
      </c>
      <c r="J95" s="119" t="s">
        <v>47</v>
      </c>
      <c r="K95" s="73">
        <v>35</v>
      </c>
      <c r="L95" s="73"/>
      <c r="M95" s="74">
        <v>0</v>
      </c>
      <c r="N95" s="74">
        <v>0</v>
      </c>
      <c r="O95" s="74">
        <v>500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</row>
    <row r="96" spans="1:25" s="34" customFormat="1" ht="22.15" customHeight="1" x14ac:dyDescent="0.25">
      <c r="A96" s="30"/>
      <c r="B96" s="75"/>
      <c r="C96" s="109" t="s">
        <v>63</v>
      </c>
      <c r="D96" s="109"/>
      <c r="E96" s="78">
        <f>SUM(E89:E95)</f>
        <v>810</v>
      </c>
      <c r="F96" s="79">
        <f t="shared" ref="F96:I96" si="14">SUM(F89:F95)</f>
        <v>47.410000000000011</v>
      </c>
      <c r="G96" s="79">
        <f t="shared" si="14"/>
        <v>28.8</v>
      </c>
      <c r="H96" s="79">
        <f t="shared" si="14"/>
        <v>123.58000000000001</v>
      </c>
      <c r="I96" s="79">
        <f t="shared" si="14"/>
        <v>911.98</v>
      </c>
      <c r="J96" s="78"/>
      <c r="K96" s="79">
        <f>SUM(K89:K95)</f>
        <v>118</v>
      </c>
      <c r="L96" s="62"/>
      <c r="M96" s="81">
        <f>SUM(M89:M95)</f>
        <v>0.87400000000000011</v>
      </c>
      <c r="N96" s="81">
        <f t="shared" ref="N96:Y96" si="15">SUM(N89:N95)</f>
        <v>0.621</v>
      </c>
      <c r="O96" s="81">
        <f t="shared" si="15"/>
        <v>736.6</v>
      </c>
      <c r="P96" s="81">
        <f t="shared" si="15"/>
        <v>7.67</v>
      </c>
      <c r="Q96" s="81">
        <f t="shared" si="15"/>
        <v>30.84</v>
      </c>
      <c r="R96" s="81">
        <f t="shared" si="15"/>
        <v>982.5</v>
      </c>
      <c r="S96" s="81">
        <f t="shared" si="15"/>
        <v>930.30000000000007</v>
      </c>
      <c r="T96" s="81">
        <f t="shared" si="15"/>
        <v>109.53999999999999</v>
      </c>
      <c r="U96" s="81">
        <f t="shared" si="15"/>
        <v>167.5</v>
      </c>
      <c r="V96" s="81">
        <f t="shared" si="15"/>
        <v>630.4</v>
      </c>
      <c r="W96" s="81">
        <f t="shared" si="15"/>
        <v>13.370000000000001</v>
      </c>
      <c r="X96" s="81">
        <f t="shared" si="15"/>
        <v>28.9</v>
      </c>
      <c r="Y96" s="81">
        <f t="shared" si="15"/>
        <v>28.58</v>
      </c>
    </row>
    <row r="97" spans="1:25" s="55" customFormat="1" ht="22.15" customHeight="1" x14ac:dyDescent="0.25">
      <c r="A97" s="49"/>
      <c r="B97" s="120"/>
      <c r="C97" s="121"/>
      <c r="D97" s="121"/>
      <c r="E97" s="122"/>
      <c r="F97" s="123"/>
      <c r="G97" s="123"/>
      <c r="H97" s="123"/>
      <c r="I97" s="123"/>
      <c r="J97" s="122"/>
      <c r="K97" s="6"/>
      <c r="L97" s="6"/>
    </row>
    <row r="98" spans="1:25" s="55" customFormat="1" ht="22.15" customHeight="1" x14ac:dyDescent="0.25">
      <c r="A98" s="49"/>
      <c r="B98" s="82"/>
      <c r="C98" s="83"/>
      <c r="D98" s="83"/>
      <c r="E98" s="49"/>
      <c r="F98" s="84"/>
      <c r="G98" s="84"/>
      <c r="H98" s="84"/>
      <c r="I98" s="84"/>
      <c r="J98" s="49"/>
      <c r="K98" s="6"/>
      <c r="L98" s="6"/>
    </row>
    <row r="99" spans="1:25" s="34" customFormat="1" ht="22.15" customHeight="1" x14ac:dyDescent="0.25">
      <c r="A99" s="30"/>
      <c r="B99" s="31" t="s">
        <v>15</v>
      </c>
      <c r="C99" s="31"/>
      <c r="D99" s="31"/>
      <c r="E99" s="31"/>
      <c r="F99" s="31"/>
      <c r="G99" s="31"/>
      <c r="H99" s="31"/>
      <c r="I99" s="31"/>
      <c r="J99" s="31"/>
      <c r="K99" s="31"/>
      <c r="L99" s="32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s="34" customFormat="1" ht="22.15" customHeight="1" x14ac:dyDescent="0.25">
      <c r="A100" s="30"/>
      <c r="B100" s="97" t="s">
        <v>16</v>
      </c>
      <c r="C100" s="31" t="s">
        <v>17</v>
      </c>
      <c r="D100" s="31"/>
      <c r="E100" s="97" t="s">
        <v>18</v>
      </c>
      <c r="F100" s="31" t="s">
        <v>19</v>
      </c>
      <c r="G100" s="31"/>
      <c r="H100" s="31"/>
      <c r="I100" s="97" t="s">
        <v>20</v>
      </c>
      <c r="J100" s="31" t="s">
        <v>21</v>
      </c>
      <c r="K100" s="31" t="s">
        <v>22</v>
      </c>
      <c r="L100" s="41"/>
      <c r="M100" s="33" t="s">
        <v>23</v>
      </c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s="34" customFormat="1" ht="43.9" customHeight="1" x14ac:dyDescent="0.25">
      <c r="A101" s="30"/>
      <c r="B101" s="97"/>
      <c r="C101" s="31"/>
      <c r="D101" s="31"/>
      <c r="E101" s="97"/>
      <c r="F101" s="45" t="s">
        <v>24</v>
      </c>
      <c r="G101" s="45" t="s">
        <v>25</v>
      </c>
      <c r="H101" s="45" t="s">
        <v>26</v>
      </c>
      <c r="I101" s="97"/>
      <c r="J101" s="31"/>
      <c r="K101" s="31"/>
      <c r="L101" s="47"/>
      <c r="M101" s="48" t="s">
        <v>96</v>
      </c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1:25" s="34" customFormat="1" ht="22.15" customHeight="1" x14ac:dyDescent="0.25">
      <c r="A102" s="30"/>
      <c r="B102" s="98" t="s">
        <v>96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53"/>
      <c r="M102" s="99" t="s">
        <v>28</v>
      </c>
      <c r="N102" s="99" t="s">
        <v>29</v>
      </c>
      <c r="O102" s="99" t="s">
        <v>30</v>
      </c>
      <c r="P102" s="99" t="s">
        <v>31</v>
      </c>
      <c r="Q102" s="99" t="s">
        <v>32</v>
      </c>
      <c r="R102" s="99" t="s">
        <v>33</v>
      </c>
      <c r="S102" s="99" t="s">
        <v>34</v>
      </c>
      <c r="T102" s="99" t="s">
        <v>35</v>
      </c>
      <c r="U102" s="99" t="s">
        <v>36</v>
      </c>
      <c r="V102" s="99" t="s">
        <v>37</v>
      </c>
      <c r="W102" s="99" t="s">
        <v>38</v>
      </c>
      <c r="X102" s="99" t="s">
        <v>39</v>
      </c>
      <c r="Y102" s="99" t="s">
        <v>40</v>
      </c>
    </row>
    <row r="103" spans="1:25" s="34" customFormat="1" ht="22.15" customHeight="1" x14ac:dyDescent="0.25">
      <c r="B103" s="124" t="s">
        <v>41</v>
      </c>
      <c r="C103" s="101" t="s">
        <v>97</v>
      </c>
      <c r="D103" s="101"/>
      <c r="E103" s="102">
        <v>122</v>
      </c>
      <c r="F103" s="103">
        <v>7.3</v>
      </c>
      <c r="G103" s="103">
        <v>5.125</v>
      </c>
      <c r="H103" s="103">
        <v>5.4</v>
      </c>
      <c r="I103" s="103">
        <v>95.6</v>
      </c>
      <c r="J103" s="104" t="s">
        <v>98</v>
      </c>
      <c r="K103" s="105">
        <v>49</v>
      </c>
      <c r="L103" s="106"/>
      <c r="M103" s="63">
        <v>0.03</v>
      </c>
      <c r="N103" s="63">
        <v>0.06</v>
      </c>
      <c r="O103" s="63">
        <v>1.1400000000000001</v>
      </c>
      <c r="P103" s="63">
        <v>0.35</v>
      </c>
      <c r="Q103" s="63">
        <v>1.99</v>
      </c>
      <c r="R103" s="63">
        <v>152.5</v>
      </c>
      <c r="S103" s="63">
        <v>56.5</v>
      </c>
      <c r="T103" s="63">
        <v>50.35</v>
      </c>
      <c r="U103" s="63">
        <v>20.73</v>
      </c>
      <c r="V103" s="63">
        <v>111.57</v>
      </c>
      <c r="W103" s="63">
        <v>0.67</v>
      </c>
      <c r="X103" s="63">
        <v>0</v>
      </c>
      <c r="Y103" s="63">
        <v>0.25</v>
      </c>
    </row>
    <row r="104" spans="1:25" s="89" customFormat="1" ht="22.15" customHeight="1" x14ac:dyDescent="0.25">
      <c r="A104" s="30"/>
      <c r="B104" s="124"/>
      <c r="C104" s="90" t="s">
        <v>99</v>
      </c>
      <c r="D104" s="90"/>
      <c r="E104" s="59">
        <v>260</v>
      </c>
      <c r="F104" s="60">
        <v>2.2500000000000004</v>
      </c>
      <c r="G104" s="60">
        <v>17.337499999999999</v>
      </c>
      <c r="H104" s="60">
        <v>12.95</v>
      </c>
      <c r="I104" s="60">
        <v>188.13749999999999</v>
      </c>
      <c r="J104" s="107" t="s">
        <v>100</v>
      </c>
      <c r="K104" s="62">
        <v>34.659999999999997</v>
      </c>
      <c r="L104" s="62"/>
      <c r="M104" s="88">
        <v>0.05</v>
      </c>
      <c r="N104" s="88">
        <v>0.05</v>
      </c>
      <c r="O104" s="88">
        <v>47.249999999999993</v>
      </c>
      <c r="P104" s="88">
        <v>0.5</v>
      </c>
      <c r="Q104" s="88">
        <v>8.5</v>
      </c>
      <c r="R104" s="88">
        <v>203.5</v>
      </c>
      <c r="S104" s="88">
        <v>324</v>
      </c>
      <c r="T104" s="88">
        <v>44.500000000000007</v>
      </c>
      <c r="U104" s="88">
        <v>28.75</v>
      </c>
      <c r="V104" s="88">
        <v>52.750000000000007</v>
      </c>
      <c r="W104" s="88">
        <v>1.5</v>
      </c>
      <c r="X104" s="88">
        <v>20.325000000000003</v>
      </c>
      <c r="Y104" s="88">
        <v>0.5</v>
      </c>
    </row>
    <row r="105" spans="1:25" s="34" customFormat="1" ht="22.15" customHeight="1" x14ac:dyDescent="0.25">
      <c r="A105" s="30"/>
      <c r="B105" s="124"/>
      <c r="C105" s="90" t="s">
        <v>68</v>
      </c>
      <c r="D105" s="90"/>
      <c r="E105" s="59">
        <v>200</v>
      </c>
      <c r="F105" s="60">
        <v>4.0999999999999996</v>
      </c>
      <c r="G105" s="60">
        <v>7.6</v>
      </c>
      <c r="H105" s="60">
        <v>31.6</v>
      </c>
      <c r="I105" s="60">
        <v>211.1</v>
      </c>
      <c r="J105" s="107" t="s">
        <v>69</v>
      </c>
      <c r="K105" s="62">
        <v>23.19</v>
      </c>
      <c r="L105" s="62"/>
      <c r="M105" s="63">
        <v>0.16</v>
      </c>
      <c r="N105" s="63">
        <v>0.1</v>
      </c>
      <c r="O105" s="63">
        <v>31</v>
      </c>
      <c r="P105" s="63">
        <v>1.3</v>
      </c>
      <c r="Q105" s="63">
        <v>13</v>
      </c>
      <c r="R105" s="63">
        <v>319</v>
      </c>
      <c r="S105" s="63">
        <v>1003</v>
      </c>
      <c r="T105" s="63">
        <v>54</v>
      </c>
      <c r="U105" s="63">
        <v>39</v>
      </c>
      <c r="V105" s="63">
        <v>111</v>
      </c>
      <c r="W105" s="63">
        <v>1</v>
      </c>
      <c r="X105" s="63">
        <v>38</v>
      </c>
      <c r="Y105" s="63">
        <v>1.1000000000000001</v>
      </c>
    </row>
    <row r="106" spans="1:25" s="34" customFormat="1" ht="22.15" customHeight="1" x14ac:dyDescent="0.25">
      <c r="A106" s="30"/>
      <c r="B106" s="124"/>
      <c r="C106" s="108" t="s">
        <v>46</v>
      </c>
      <c r="D106" s="108"/>
      <c r="E106" s="59">
        <v>40</v>
      </c>
      <c r="F106" s="60">
        <v>3</v>
      </c>
      <c r="G106" s="60">
        <v>0.32</v>
      </c>
      <c r="H106" s="60">
        <v>19.680000000000003</v>
      </c>
      <c r="I106" s="60">
        <v>104.80000000000001</v>
      </c>
      <c r="J106" s="59" t="s">
        <v>47</v>
      </c>
      <c r="K106" s="62">
        <v>3.42</v>
      </c>
      <c r="L106" s="62"/>
      <c r="M106" s="63">
        <v>0.16400000000000001</v>
      </c>
      <c r="N106" s="63">
        <v>0.10100000000000001</v>
      </c>
      <c r="O106" s="63">
        <v>0</v>
      </c>
      <c r="P106" s="63">
        <v>2.2400000000000002</v>
      </c>
      <c r="Q106" s="63">
        <v>0.08</v>
      </c>
      <c r="R106" s="63">
        <v>189.2</v>
      </c>
      <c r="S106" s="63">
        <v>50</v>
      </c>
      <c r="T106" s="63">
        <v>1.96</v>
      </c>
      <c r="U106" s="63">
        <v>16.399999999999999</v>
      </c>
      <c r="V106" s="63">
        <v>51.6</v>
      </c>
      <c r="W106" s="63">
        <v>1.44</v>
      </c>
      <c r="X106" s="63">
        <v>0</v>
      </c>
      <c r="Y106" s="63">
        <v>11.52</v>
      </c>
    </row>
    <row r="107" spans="1:25" s="34" customFormat="1" ht="22.15" customHeight="1" x14ac:dyDescent="0.25">
      <c r="A107" s="30"/>
      <c r="B107" s="124"/>
      <c r="C107" s="108" t="s">
        <v>48</v>
      </c>
      <c r="D107" s="108"/>
      <c r="E107" s="59">
        <v>30</v>
      </c>
      <c r="F107" s="60">
        <v>1.41</v>
      </c>
      <c r="G107" s="60">
        <v>0.20999999999999996</v>
      </c>
      <c r="H107" s="60">
        <v>14.94</v>
      </c>
      <c r="I107" s="60">
        <v>64.2</v>
      </c>
      <c r="J107" s="59" t="s">
        <v>47</v>
      </c>
      <c r="K107" s="62">
        <v>2.56</v>
      </c>
      <c r="L107" s="62"/>
      <c r="M107" s="63">
        <v>0.17</v>
      </c>
      <c r="N107" s="63">
        <v>0.13</v>
      </c>
      <c r="O107" s="63">
        <v>0</v>
      </c>
      <c r="P107" s="63">
        <v>1.52</v>
      </c>
      <c r="Q107" s="63">
        <v>0.16</v>
      </c>
      <c r="R107" s="63">
        <v>241.2</v>
      </c>
      <c r="S107" s="63">
        <v>29.2</v>
      </c>
      <c r="T107" s="63">
        <v>0.48</v>
      </c>
      <c r="U107" s="63">
        <v>16</v>
      </c>
      <c r="V107" s="63">
        <v>50</v>
      </c>
      <c r="W107" s="63">
        <v>1.1299999999999999</v>
      </c>
      <c r="X107" s="63">
        <v>0</v>
      </c>
      <c r="Y107" s="63">
        <v>12.36</v>
      </c>
    </row>
    <row r="108" spans="1:25" s="34" customFormat="1" ht="22.15" customHeight="1" x14ac:dyDescent="0.25">
      <c r="A108" s="30"/>
      <c r="B108" s="124"/>
      <c r="C108" s="108" t="s">
        <v>101</v>
      </c>
      <c r="D108" s="108"/>
      <c r="E108" s="59">
        <v>200</v>
      </c>
      <c r="F108" s="60">
        <v>0.6</v>
      </c>
      <c r="G108" s="60">
        <v>0</v>
      </c>
      <c r="H108" s="60">
        <v>22.7</v>
      </c>
      <c r="I108" s="60">
        <v>93.2</v>
      </c>
      <c r="J108" s="107" t="s">
        <v>102</v>
      </c>
      <c r="K108" s="62">
        <v>5.17</v>
      </c>
      <c r="L108" s="62"/>
      <c r="M108" s="63">
        <v>0</v>
      </c>
      <c r="N108" s="63">
        <v>18.3</v>
      </c>
      <c r="O108" s="63">
        <v>0.06</v>
      </c>
      <c r="P108" s="63">
        <v>0</v>
      </c>
      <c r="Q108" s="63">
        <v>0</v>
      </c>
      <c r="R108" s="63">
        <v>0</v>
      </c>
      <c r="S108" s="63">
        <v>0</v>
      </c>
      <c r="T108" s="63">
        <v>60</v>
      </c>
      <c r="U108" s="63">
        <v>3</v>
      </c>
      <c r="V108" s="63">
        <v>5</v>
      </c>
      <c r="W108" s="63">
        <v>0</v>
      </c>
      <c r="X108" s="63">
        <v>0</v>
      </c>
      <c r="Y108" s="63">
        <v>0</v>
      </c>
    </row>
    <row r="109" spans="1:25" s="34" customFormat="1" ht="22.15" customHeight="1" x14ac:dyDescent="0.25">
      <c r="A109" s="30"/>
      <c r="B109" s="125"/>
      <c r="C109" s="109" t="s">
        <v>63</v>
      </c>
      <c r="D109" s="109"/>
      <c r="E109" s="78">
        <f>SUM(E103:E108)</f>
        <v>852</v>
      </c>
      <c r="F109" s="79">
        <f>SUM(F103:F108)</f>
        <v>18.66</v>
      </c>
      <c r="G109" s="79">
        <f>SUM(G103:G108)</f>
        <v>30.592500000000001</v>
      </c>
      <c r="H109" s="79">
        <f>SUM(H103:H108)</f>
        <v>107.27000000000001</v>
      </c>
      <c r="I109" s="79">
        <f>SUM(I103:I108)</f>
        <v>757.03750000000014</v>
      </c>
      <c r="J109" s="78"/>
      <c r="K109" s="79">
        <f>SUM(K103:K108)</f>
        <v>118</v>
      </c>
      <c r="L109" s="62"/>
      <c r="M109" s="81">
        <f t="shared" ref="M109:Y109" si="16">SUM(M103:M108)</f>
        <v>0.57400000000000007</v>
      </c>
      <c r="N109" s="81">
        <f t="shared" si="16"/>
        <v>18.741</v>
      </c>
      <c r="O109" s="81">
        <f t="shared" si="16"/>
        <v>79.449999999999989</v>
      </c>
      <c r="P109" s="81">
        <f t="shared" si="16"/>
        <v>5.91</v>
      </c>
      <c r="Q109" s="81">
        <f t="shared" si="16"/>
        <v>23.73</v>
      </c>
      <c r="R109" s="81">
        <f t="shared" si="16"/>
        <v>1105.4000000000001</v>
      </c>
      <c r="S109" s="81">
        <f t="shared" si="16"/>
        <v>1462.7</v>
      </c>
      <c r="T109" s="81">
        <f t="shared" si="16"/>
        <v>211.29000000000002</v>
      </c>
      <c r="U109" s="81">
        <f t="shared" si="16"/>
        <v>123.88</v>
      </c>
      <c r="V109" s="81">
        <f t="shared" si="16"/>
        <v>381.92</v>
      </c>
      <c r="W109" s="81">
        <f t="shared" si="16"/>
        <v>5.7399999999999993</v>
      </c>
      <c r="X109" s="81">
        <f t="shared" si="16"/>
        <v>58.325000000000003</v>
      </c>
      <c r="Y109" s="81">
        <f t="shared" si="16"/>
        <v>25.729999999999997</v>
      </c>
    </row>
    <row r="110" spans="1:25" s="55" customFormat="1" ht="22.15" customHeight="1" x14ac:dyDescent="0.25">
      <c r="A110" s="49"/>
      <c r="B110" s="120"/>
      <c r="C110" s="122"/>
      <c r="D110" s="122"/>
      <c r="E110" s="123"/>
      <c r="F110" s="123"/>
      <c r="G110" s="123"/>
      <c r="H110" s="123"/>
      <c r="I110" s="123"/>
      <c r="J110" s="49"/>
      <c r="K110" s="6"/>
      <c r="L110" s="6"/>
    </row>
    <row r="111" spans="1:25" s="55" customFormat="1" ht="22.15" customHeight="1" x14ac:dyDescent="0.25">
      <c r="A111" s="49"/>
      <c r="B111" s="82"/>
      <c r="C111" s="85"/>
      <c r="D111" s="85"/>
      <c r="E111" s="84"/>
      <c r="F111" s="84"/>
      <c r="G111" s="84"/>
      <c r="H111" s="84"/>
      <c r="I111" s="84"/>
      <c r="J111" s="49"/>
      <c r="K111" s="6"/>
      <c r="L111" s="6"/>
    </row>
    <row r="112" spans="1:25" s="34" customFormat="1" ht="22.15" customHeight="1" x14ac:dyDescent="0.25">
      <c r="A112" s="30"/>
      <c r="B112" s="31" t="s">
        <v>15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2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s="34" customFormat="1" ht="22.15" customHeight="1" x14ac:dyDescent="0.25">
      <c r="A113" s="30"/>
      <c r="B113" s="97" t="s">
        <v>16</v>
      </c>
      <c r="C113" s="31" t="s">
        <v>17</v>
      </c>
      <c r="D113" s="31"/>
      <c r="E113" s="97" t="s">
        <v>18</v>
      </c>
      <c r="F113" s="31" t="s">
        <v>19</v>
      </c>
      <c r="G113" s="31"/>
      <c r="H113" s="31"/>
      <c r="I113" s="97" t="s">
        <v>20</v>
      </c>
      <c r="J113" s="31" t="s">
        <v>21</v>
      </c>
      <c r="K113" s="31" t="s">
        <v>22</v>
      </c>
      <c r="L113" s="41"/>
      <c r="M113" s="33" t="s">
        <v>23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s="34" customFormat="1" ht="40.15" customHeight="1" x14ac:dyDescent="0.25">
      <c r="A114" s="30"/>
      <c r="B114" s="97"/>
      <c r="C114" s="31"/>
      <c r="D114" s="31"/>
      <c r="E114" s="97"/>
      <c r="F114" s="45" t="s">
        <v>24</v>
      </c>
      <c r="G114" s="45" t="s">
        <v>25</v>
      </c>
      <c r="H114" s="45" t="s">
        <v>26</v>
      </c>
      <c r="I114" s="97"/>
      <c r="J114" s="31"/>
      <c r="K114" s="31"/>
      <c r="L114" s="47"/>
      <c r="M114" s="48" t="s">
        <v>103</v>
      </c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  <row r="115" spans="1:25" s="34" customFormat="1" ht="22.15" customHeight="1" x14ac:dyDescent="0.25">
      <c r="A115" s="30"/>
      <c r="B115" s="98" t="s">
        <v>103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53"/>
      <c r="M115" s="99" t="s">
        <v>28</v>
      </c>
      <c r="N115" s="99" t="s">
        <v>29</v>
      </c>
      <c r="O115" s="99" t="s">
        <v>30</v>
      </c>
      <c r="P115" s="99" t="s">
        <v>31</v>
      </c>
      <c r="Q115" s="99" t="s">
        <v>32</v>
      </c>
      <c r="R115" s="99" t="s">
        <v>33</v>
      </c>
      <c r="S115" s="99" t="s">
        <v>34</v>
      </c>
      <c r="T115" s="99" t="s">
        <v>35</v>
      </c>
      <c r="U115" s="99" t="s">
        <v>36</v>
      </c>
      <c r="V115" s="99" t="s">
        <v>37</v>
      </c>
      <c r="W115" s="99" t="s">
        <v>38</v>
      </c>
      <c r="X115" s="99" t="s">
        <v>39</v>
      </c>
      <c r="Y115" s="99" t="s">
        <v>40</v>
      </c>
    </row>
    <row r="116" spans="1:25" s="89" customFormat="1" ht="22.15" customHeight="1" x14ac:dyDescent="0.25">
      <c r="A116" s="30"/>
      <c r="B116" s="100" t="s">
        <v>41</v>
      </c>
      <c r="C116" s="108" t="s">
        <v>104</v>
      </c>
      <c r="D116" s="108"/>
      <c r="E116" s="59">
        <v>260</v>
      </c>
      <c r="F116" s="60">
        <v>2.1</v>
      </c>
      <c r="G116" s="60">
        <v>14.3</v>
      </c>
      <c r="H116" s="60">
        <v>7.3</v>
      </c>
      <c r="I116" s="60">
        <v>170.5</v>
      </c>
      <c r="J116" s="107">
        <v>33</v>
      </c>
      <c r="K116" s="62">
        <v>34.76</v>
      </c>
      <c r="L116" s="62"/>
      <c r="M116" s="88">
        <v>3.7499999999999999E-2</v>
      </c>
      <c r="N116" s="88">
        <v>0.1</v>
      </c>
      <c r="O116" s="88">
        <v>30.200000000000003</v>
      </c>
      <c r="P116" s="88">
        <v>3.2</v>
      </c>
      <c r="Q116" s="88">
        <v>12</v>
      </c>
      <c r="R116" s="88">
        <v>166.49999999999997</v>
      </c>
      <c r="S116" s="88">
        <v>106.5</v>
      </c>
      <c r="T116" s="88">
        <v>46.75</v>
      </c>
      <c r="U116" s="88">
        <v>22.3</v>
      </c>
      <c r="V116" s="88">
        <v>103.3</v>
      </c>
      <c r="W116" s="88">
        <v>1.4249999999999998</v>
      </c>
      <c r="X116" s="88">
        <v>0</v>
      </c>
      <c r="Y116" s="88">
        <v>0</v>
      </c>
    </row>
    <row r="117" spans="1:25" s="34" customFormat="1" ht="22.15" customHeight="1" x14ac:dyDescent="0.25">
      <c r="A117" s="30"/>
      <c r="B117" s="100"/>
      <c r="C117" s="108" t="s">
        <v>105</v>
      </c>
      <c r="D117" s="108"/>
      <c r="E117" s="59">
        <v>200</v>
      </c>
      <c r="F117" s="60">
        <v>6.7</v>
      </c>
      <c r="G117" s="60">
        <v>7.1</v>
      </c>
      <c r="H117" s="60">
        <v>46.6</v>
      </c>
      <c r="I117" s="60">
        <v>277.3</v>
      </c>
      <c r="J117" s="107" t="s">
        <v>106</v>
      </c>
      <c r="K117" s="62">
        <v>10.5</v>
      </c>
      <c r="L117" s="62"/>
      <c r="M117" s="63">
        <v>0.08</v>
      </c>
      <c r="N117" s="63">
        <v>0.04</v>
      </c>
      <c r="O117" s="63">
        <v>27</v>
      </c>
      <c r="P117" s="63">
        <v>0.7</v>
      </c>
      <c r="Q117" s="63">
        <v>0</v>
      </c>
      <c r="R117" s="63">
        <v>256</v>
      </c>
      <c r="S117" s="63">
        <v>9</v>
      </c>
      <c r="T117" s="63">
        <v>79</v>
      </c>
      <c r="U117" s="63">
        <v>10</v>
      </c>
      <c r="V117" s="63">
        <v>52</v>
      </c>
      <c r="W117" s="63">
        <v>1</v>
      </c>
      <c r="X117" s="63">
        <v>26.7</v>
      </c>
      <c r="Y117" s="63">
        <v>0.1</v>
      </c>
    </row>
    <row r="118" spans="1:25" s="34" customFormat="1" ht="22.15" customHeight="1" x14ac:dyDescent="0.25">
      <c r="A118" s="30"/>
      <c r="B118" s="100"/>
      <c r="C118" s="108" t="s">
        <v>107</v>
      </c>
      <c r="D118" s="108"/>
      <c r="E118" s="59">
        <v>120</v>
      </c>
      <c r="F118" s="60">
        <v>18.8</v>
      </c>
      <c r="G118" s="60">
        <v>15.9</v>
      </c>
      <c r="H118" s="60">
        <v>15.2</v>
      </c>
      <c r="I118" s="60">
        <v>278.7</v>
      </c>
      <c r="J118" s="107" t="s">
        <v>108</v>
      </c>
      <c r="K118" s="62">
        <v>65.709999999999994</v>
      </c>
      <c r="L118" s="62"/>
      <c r="M118" s="63">
        <v>0.15</v>
      </c>
      <c r="N118" s="63">
        <v>0.2</v>
      </c>
      <c r="O118" s="63">
        <v>24</v>
      </c>
      <c r="P118" s="63">
        <v>2.9</v>
      </c>
      <c r="Q118" s="63">
        <v>0</v>
      </c>
      <c r="R118" s="63">
        <v>360</v>
      </c>
      <c r="S118" s="63">
        <v>361.3</v>
      </c>
      <c r="T118" s="63">
        <v>57.3</v>
      </c>
      <c r="U118" s="63">
        <v>33.299999999999997</v>
      </c>
      <c r="V118" s="63">
        <v>220</v>
      </c>
      <c r="W118" s="63">
        <v>1.3</v>
      </c>
      <c r="X118" s="63">
        <v>18.899999999999999</v>
      </c>
      <c r="Y118" s="63">
        <v>2.8</v>
      </c>
    </row>
    <row r="119" spans="1:25" s="34" customFormat="1" ht="22.15" customHeight="1" x14ac:dyDescent="0.25">
      <c r="A119" s="30"/>
      <c r="B119" s="100"/>
      <c r="C119" s="108" t="s">
        <v>46</v>
      </c>
      <c r="D119" s="108"/>
      <c r="E119" s="59">
        <v>38</v>
      </c>
      <c r="F119" s="60">
        <v>2.85</v>
      </c>
      <c r="G119" s="60">
        <v>0.30399999999999999</v>
      </c>
      <c r="H119" s="60">
        <v>18.696000000000002</v>
      </c>
      <c r="I119" s="60">
        <v>99.56</v>
      </c>
      <c r="J119" s="59" t="s">
        <v>47</v>
      </c>
      <c r="K119" s="62">
        <v>3.25</v>
      </c>
      <c r="L119" s="62"/>
      <c r="M119" s="63">
        <v>0.15580000000000002</v>
      </c>
      <c r="N119" s="63">
        <v>9.5950000000000008E-2</v>
      </c>
      <c r="O119" s="63">
        <v>0</v>
      </c>
      <c r="P119" s="63">
        <v>2.1280000000000001</v>
      </c>
      <c r="Q119" s="63">
        <v>7.5999999999999998E-2</v>
      </c>
      <c r="R119" s="63">
        <v>179.73999999999998</v>
      </c>
      <c r="S119" s="63">
        <v>47.5</v>
      </c>
      <c r="T119" s="63">
        <v>1.8620000000000001</v>
      </c>
      <c r="U119" s="63">
        <v>15.579999999999998</v>
      </c>
      <c r="V119" s="63">
        <v>49.02</v>
      </c>
      <c r="W119" s="63">
        <v>1.3679999999999999</v>
      </c>
      <c r="X119" s="63">
        <v>0</v>
      </c>
      <c r="Y119" s="63">
        <v>10.943999999999999</v>
      </c>
    </row>
    <row r="120" spans="1:25" s="34" customFormat="1" ht="22.15" customHeight="1" x14ac:dyDescent="0.25">
      <c r="A120" s="30"/>
      <c r="B120" s="100"/>
      <c r="C120" s="108" t="s">
        <v>48</v>
      </c>
      <c r="D120" s="108"/>
      <c r="E120" s="59">
        <v>30</v>
      </c>
      <c r="F120" s="60">
        <v>1.41</v>
      </c>
      <c r="G120" s="60">
        <v>0.20999999999999996</v>
      </c>
      <c r="H120" s="60">
        <v>14.94</v>
      </c>
      <c r="I120" s="60">
        <v>64.2</v>
      </c>
      <c r="J120" s="59" t="s">
        <v>47</v>
      </c>
      <c r="K120" s="62">
        <v>2.56</v>
      </c>
      <c r="L120" s="62"/>
      <c r="M120" s="63">
        <v>0.1275</v>
      </c>
      <c r="N120" s="63">
        <v>9.7500000000000003E-2</v>
      </c>
      <c r="O120" s="63">
        <v>0</v>
      </c>
      <c r="P120" s="63">
        <v>1.1399999999999999</v>
      </c>
      <c r="Q120" s="63">
        <v>0.12</v>
      </c>
      <c r="R120" s="63">
        <v>180.89999999999998</v>
      </c>
      <c r="S120" s="63">
        <v>21.9</v>
      </c>
      <c r="T120" s="63">
        <v>0.36</v>
      </c>
      <c r="U120" s="63">
        <v>12</v>
      </c>
      <c r="V120" s="63">
        <v>37.5</v>
      </c>
      <c r="W120" s="63">
        <v>0.84749999999999992</v>
      </c>
      <c r="X120" s="63">
        <v>0</v>
      </c>
      <c r="Y120" s="63">
        <v>9.27</v>
      </c>
    </row>
    <row r="121" spans="1:25" s="34" customFormat="1" ht="22.15" customHeight="1" x14ac:dyDescent="0.25">
      <c r="A121" s="30"/>
      <c r="B121" s="100"/>
      <c r="C121" s="108" t="s">
        <v>89</v>
      </c>
      <c r="D121" s="108"/>
      <c r="E121" s="59">
        <v>200</v>
      </c>
      <c r="F121" s="60">
        <v>0.2</v>
      </c>
      <c r="G121" s="60">
        <v>0</v>
      </c>
      <c r="H121" s="60">
        <v>6.4</v>
      </c>
      <c r="I121" s="60">
        <v>26.4</v>
      </c>
      <c r="J121" s="107" t="s">
        <v>90</v>
      </c>
      <c r="K121" s="62">
        <v>1.22</v>
      </c>
      <c r="L121" s="62"/>
      <c r="M121" s="63">
        <v>0</v>
      </c>
      <c r="N121" s="63">
        <v>0</v>
      </c>
      <c r="O121" s="63">
        <v>0</v>
      </c>
      <c r="P121" s="63">
        <v>0.1</v>
      </c>
      <c r="Q121" s="63">
        <v>0</v>
      </c>
      <c r="R121" s="63">
        <v>1</v>
      </c>
      <c r="S121" s="63">
        <v>25</v>
      </c>
      <c r="T121" s="63">
        <v>4</v>
      </c>
      <c r="U121" s="63">
        <v>4</v>
      </c>
      <c r="V121" s="63">
        <v>7</v>
      </c>
      <c r="W121" s="63">
        <v>1</v>
      </c>
      <c r="X121" s="63">
        <v>0</v>
      </c>
      <c r="Y121" s="63">
        <v>0</v>
      </c>
    </row>
    <row r="122" spans="1:25" s="34" customFormat="1" ht="22.15" customHeight="1" x14ac:dyDescent="0.25">
      <c r="A122" s="49"/>
      <c r="B122" s="114"/>
      <c r="C122" s="109" t="s">
        <v>53</v>
      </c>
      <c r="D122" s="109"/>
      <c r="E122" s="78">
        <f>SUM(E116:E121)</f>
        <v>848</v>
      </c>
      <c r="F122" s="79">
        <f>SUM(F116:F121)</f>
        <v>32.06</v>
      </c>
      <c r="G122" s="79">
        <f>SUM(G116:G121)</f>
        <v>37.814</v>
      </c>
      <c r="H122" s="79">
        <f>SUM(H116:H121)</f>
        <v>109.136</v>
      </c>
      <c r="I122" s="79">
        <f>SUM(I116:I121)</f>
        <v>916.66</v>
      </c>
      <c r="J122" s="79"/>
      <c r="K122" s="79">
        <f>SUM(K116:K121)</f>
        <v>118</v>
      </c>
      <c r="L122" s="62"/>
      <c r="M122" s="81">
        <f>SUM(M116:M121)</f>
        <v>0.55079999999999996</v>
      </c>
      <c r="N122" s="81">
        <f t="shared" ref="N122:Y122" si="17">SUM(N116:N121)</f>
        <v>0.53345000000000009</v>
      </c>
      <c r="O122" s="81">
        <f t="shared" si="17"/>
        <v>81.2</v>
      </c>
      <c r="P122" s="81">
        <f t="shared" si="17"/>
        <v>10.168000000000001</v>
      </c>
      <c r="Q122" s="81">
        <f t="shared" si="17"/>
        <v>12.196</v>
      </c>
      <c r="R122" s="81">
        <f t="shared" si="17"/>
        <v>1144.1399999999999</v>
      </c>
      <c r="S122" s="81">
        <f t="shared" si="17"/>
        <v>571.19999999999993</v>
      </c>
      <c r="T122" s="81">
        <f t="shared" si="17"/>
        <v>189.27200000000002</v>
      </c>
      <c r="U122" s="81">
        <f t="shared" si="17"/>
        <v>97.179999999999993</v>
      </c>
      <c r="V122" s="81">
        <f t="shared" si="17"/>
        <v>468.82</v>
      </c>
      <c r="W122" s="81">
        <f t="shared" si="17"/>
        <v>6.9405000000000001</v>
      </c>
      <c r="X122" s="81">
        <f t="shared" si="17"/>
        <v>45.599999999999994</v>
      </c>
      <c r="Y122" s="81">
        <f t="shared" si="17"/>
        <v>23.113999999999997</v>
      </c>
    </row>
    <row r="123" spans="1:25" s="34" customFormat="1" ht="22.15" customHeight="1" x14ac:dyDescent="0.25">
      <c r="A123" s="122"/>
      <c r="B123" s="120"/>
      <c r="C123" s="126"/>
      <c r="D123" s="126"/>
      <c r="E123" s="127"/>
      <c r="F123" s="128"/>
      <c r="G123" s="128"/>
      <c r="H123" s="128"/>
      <c r="I123" s="128"/>
      <c r="J123" s="128"/>
      <c r="K123" s="32"/>
      <c r="L123" s="32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</row>
    <row r="124" spans="1:25" s="55" customFormat="1" ht="22.15" customHeight="1" x14ac:dyDescent="0.25">
      <c r="A124" s="49"/>
      <c r="B124" s="82"/>
      <c r="C124" s="83"/>
      <c r="D124" s="83"/>
      <c r="E124" s="49"/>
      <c r="F124" s="84"/>
      <c r="G124" s="84"/>
      <c r="H124" s="84"/>
      <c r="I124" s="84"/>
      <c r="J124" s="49"/>
      <c r="K124" s="6"/>
      <c r="L124" s="6"/>
    </row>
    <row r="125" spans="1:25" s="34" customFormat="1" ht="22.15" customHeight="1" x14ac:dyDescent="0.25">
      <c r="A125" s="30"/>
      <c r="B125" s="31" t="s">
        <v>15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2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s="34" customFormat="1" ht="22.15" customHeight="1" x14ac:dyDescent="0.25">
      <c r="A126" s="30"/>
      <c r="B126" s="97" t="s">
        <v>16</v>
      </c>
      <c r="C126" s="31" t="s">
        <v>17</v>
      </c>
      <c r="D126" s="31"/>
      <c r="E126" s="97" t="s">
        <v>18</v>
      </c>
      <c r="F126" s="31" t="s">
        <v>19</v>
      </c>
      <c r="G126" s="31"/>
      <c r="H126" s="31"/>
      <c r="I126" s="97" t="s">
        <v>20</v>
      </c>
      <c r="J126" s="31" t="s">
        <v>21</v>
      </c>
      <c r="K126" s="31" t="s">
        <v>22</v>
      </c>
      <c r="L126" s="41"/>
      <c r="M126" s="33" t="s">
        <v>23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s="34" customFormat="1" ht="43.9" customHeight="1" x14ac:dyDescent="0.25">
      <c r="A127" s="30"/>
      <c r="B127" s="97"/>
      <c r="C127" s="31"/>
      <c r="D127" s="31"/>
      <c r="E127" s="97"/>
      <c r="F127" s="45" t="s">
        <v>24</v>
      </c>
      <c r="G127" s="45" t="s">
        <v>25</v>
      </c>
      <c r="H127" s="45" t="s">
        <v>26</v>
      </c>
      <c r="I127" s="97"/>
      <c r="J127" s="31"/>
      <c r="K127" s="31"/>
      <c r="L127" s="47"/>
      <c r="M127" s="48" t="s">
        <v>109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s="55" customFormat="1" ht="22.15" customHeight="1" x14ac:dyDescent="0.25">
      <c r="A128" s="49"/>
      <c r="B128" s="98" t="s">
        <v>109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53"/>
      <c r="M128" s="87" t="s">
        <v>28</v>
      </c>
      <c r="N128" s="87" t="s">
        <v>29</v>
      </c>
      <c r="O128" s="87" t="s">
        <v>30</v>
      </c>
      <c r="P128" s="87" t="s">
        <v>31</v>
      </c>
      <c r="Q128" s="87" t="s">
        <v>32</v>
      </c>
      <c r="R128" s="87" t="s">
        <v>33</v>
      </c>
      <c r="S128" s="87" t="s">
        <v>34</v>
      </c>
      <c r="T128" s="87" t="s">
        <v>35</v>
      </c>
      <c r="U128" s="87" t="s">
        <v>36</v>
      </c>
      <c r="V128" s="87" t="s">
        <v>37</v>
      </c>
      <c r="W128" s="87" t="s">
        <v>38</v>
      </c>
      <c r="X128" s="87" t="s">
        <v>39</v>
      </c>
      <c r="Y128" s="87" t="s">
        <v>40</v>
      </c>
    </row>
    <row r="129" spans="1:25" s="34" customFormat="1" ht="28.15" customHeight="1" x14ac:dyDescent="0.25">
      <c r="A129" s="30"/>
      <c r="B129" s="100" t="s">
        <v>110</v>
      </c>
      <c r="C129" s="108" t="s">
        <v>111</v>
      </c>
      <c r="D129" s="108"/>
      <c r="E129" s="59">
        <v>110</v>
      </c>
      <c r="F129" s="60">
        <v>4.2</v>
      </c>
      <c r="G129" s="60">
        <v>10</v>
      </c>
      <c r="H129" s="60">
        <v>4.8</v>
      </c>
      <c r="I129" s="60">
        <v>125.2</v>
      </c>
      <c r="J129" s="107">
        <v>7</v>
      </c>
      <c r="K129" s="62">
        <v>16.88</v>
      </c>
      <c r="L129" s="62"/>
      <c r="M129" s="63">
        <v>7.0000000000000007E-2</v>
      </c>
      <c r="N129" s="63">
        <v>0.27</v>
      </c>
      <c r="O129" s="63">
        <v>49.39</v>
      </c>
      <c r="P129" s="63">
        <v>0.99</v>
      </c>
      <c r="Q129" s="63">
        <v>19.600000000000001</v>
      </c>
      <c r="R129" s="63">
        <v>215.1</v>
      </c>
      <c r="S129" s="63">
        <v>400</v>
      </c>
      <c r="T129" s="63">
        <v>73.8</v>
      </c>
      <c r="U129" s="63">
        <v>37.299999999999997</v>
      </c>
      <c r="V129" s="63">
        <v>130.30000000000001</v>
      </c>
      <c r="W129" s="63">
        <v>1.63</v>
      </c>
      <c r="X129" s="63">
        <v>26.42</v>
      </c>
      <c r="Y129" s="63">
        <v>0.5</v>
      </c>
    </row>
    <row r="130" spans="1:25" s="89" customFormat="1" ht="22.15" customHeight="1" x14ac:dyDescent="0.25">
      <c r="A130" s="30"/>
      <c r="B130" s="100"/>
      <c r="C130" s="108" t="s">
        <v>112</v>
      </c>
      <c r="D130" s="108"/>
      <c r="E130" s="59">
        <v>280</v>
      </c>
      <c r="F130" s="60">
        <v>10.576363636363638</v>
      </c>
      <c r="G130" s="60">
        <v>18.123636363636365</v>
      </c>
      <c r="H130" s="60">
        <v>28.92909090909091</v>
      </c>
      <c r="I130" s="60">
        <v>287.42</v>
      </c>
      <c r="J130" s="107" t="s">
        <v>113</v>
      </c>
      <c r="K130" s="62">
        <v>46.95</v>
      </c>
      <c r="L130" s="62"/>
      <c r="M130" s="88">
        <v>0.19090909090909089</v>
      </c>
      <c r="N130" s="88">
        <v>0.29081818181818186</v>
      </c>
      <c r="O130" s="88">
        <v>28</v>
      </c>
      <c r="P130" s="88">
        <v>8.17090909090909</v>
      </c>
      <c r="Q130" s="88">
        <v>14</v>
      </c>
      <c r="R130" s="88">
        <v>452.58181818181822</v>
      </c>
      <c r="S130" s="88">
        <v>1432.7090909090909</v>
      </c>
      <c r="T130" s="88">
        <v>39.836363636363636</v>
      </c>
      <c r="U130" s="88">
        <v>65.86363636363636</v>
      </c>
      <c r="V130" s="88">
        <v>412.49090909090916</v>
      </c>
      <c r="W130" s="88">
        <v>5.2690909090909086</v>
      </c>
      <c r="X130" s="88">
        <v>29.259999999999998</v>
      </c>
      <c r="Y130" s="88">
        <v>0.56000000000000005</v>
      </c>
    </row>
    <row r="131" spans="1:25" s="34" customFormat="1" ht="22.15" customHeight="1" x14ac:dyDescent="0.25">
      <c r="A131" s="30"/>
      <c r="B131" s="100"/>
      <c r="C131" s="108" t="s">
        <v>46</v>
      </c>
      <c r="D131" s="108"/>
      <c r="E131" s="59">
        <v>50</v>
      </c>
      <c r="F131" s="60">
        <v>3.75</v>
      </c>
      <c r="G131" s="60">
        <v>0.4</v>
      </c>
      <c r="H131" s="60">
        <v>24.6</v>
      </c>
      <c r="I131" s="60">
        <v>131</v>
      </c>
      <c r="J131" s="59" t="s">
        <v>47</v>
      </c>
      <c r="K131" s="62">
        <v>4.2699999999999996</v>
      </c>
      <c r="L131" s="62"/>
      <c r="M131" s="63">
        <v>0.20500000000000002</v>
      </c>
      <c r="N131" s="63">
        <v>0.12625000000000003</v>
      </c>
      <c r="O131" s="63">
        <v>0</v>
      </c>
      <c r="P131" s="63">
        <v>2.8000000000000003</v>
      </c>
      <c r="Q131" s="63">
        <v>0.1</v>
      </c>
      <c r="R131" s="63">
        <v>236.49999999999997</v>
      </c>
      <c r="S131" s="63">
        <v>62.5</v>
      </c>
      <c r="T131" s="63">
        <v>2.4500000000000002</v>
      </c>
      <c r="U131" s="63">
        <v>20.5</v>
      </c>
      <c r="V131" s="63">
        <v>64.5</v>
      </c>
      <c r="W131" s="63">
        <v>1.7999999999999998</v>
      </c>
      <c r="X131" s="63">
        <v>0</v>
      </c>
      <c r="Y131" s="63">
        <v>14.399999999999999</v>
      </c>
    </row>
    <row r="132" spans="1:25" s="34" customFormat="1" ht="22.15" customHeight="1" x14ac:dyDescent="0.25">
      <c r="A132" s="30"/>
      <c r="B132" s="100"/>
      <c r="C132" s="108" t="s">
        <v>48</v>
      </c>
      <c r="D132" s="108"/>
      <c r="E132" s="59">
        <v>32</v>
      </c>
      <c r="F132" s="60">
        <v>1.504</v>
      </c>
      <c r="G132" s="60">
        <v>0.22399999999999998</v>
      </c>
      <c r="H132" s="60">
        <v>15.936</v>
      </c>
      <c r="I132" s="60">
        <v>68.48</v>
      </c>
      <c r="J132" s="59" t="s">
        <v>47</v>
      </c>
      <c r="K132" s="62">
        <v>2.73</v>
      </c>
      <c r="L132" s="62"/>
      <c r="M132" s="63">
        <v>0.13600000000000001</v>
      </c>
      <c r="N132" s="63">
        <v>0.10400000000000001</v>
      </c>
      <c r="O132" s="63">
        <v>0</v>
      </c>
      <c r="P132" s="63">
        <v>1.216</v>
      </c>
      <c r="Q132" s="63">
        <v>0.128</v>
      </c>
      <c r="R132" s="63">
        <v>192.95999999999998</v>
      </c>
      <c r="S132" s="63">
        <v>23.36</v>
      </c>
      <c r="T132" s="63">
        <v>0.38400000000000001</v>
      </c>
      <c r="U132" s="63">
        <v>12.8</v>
      </c>
      <c r="V132" s="63">
        <v>40</v>
      </c>
      <c r="W132" s="63">
        <v>0.90399999999999991</v>
      </c>
      <c r="X132" s="63">
        <v>0</v>
      </c>
      <c r="Y132" s="63">
        <v>9.8879999999999999</v>
      </c>
    </row>
    <row r="133" spans="1:25" s="29" customFormat="1" ht="22.15" customHeight="1" x14ac:dyDescent="0.25">
      <c r="A133" s="27"/>
      <c r="B133" s="100"/>
      <c r="C133" s="108" t="s">
        <v>114</v>
      </c>
      <c r="D133" s="108"/>
      <c r="E133" s="59">
        <v>200</v>
      </c>
      <c r="F133" s="60">
        <v>3.8</v>
      </c>
      <c r="G133" s="60">
        <v>3.5</v>
      </c>
      <c r="H133" s="60">
        <v>11.1</v>
      </c>
      <c r="I133" s="60">
        <v>90.8</v>
      </c>
      <c r="J133" s="107" t="s">
        <v>115</v>
      </c>
      <c r="K133" s="130">
        <v>12.17</v>
      </c>
      <c r="L133" s="130"/>
      <c r="M133" s="131">
        <v>0.02</v>
      </c>
      <c r="N133" s="131">
        <v>0.11</v>
      </c>
      <c r="O133" s="131">
        <v>12</v>
      </c>
      <c r="P133" s="131">
        <v>0.2</v>
      </c>
      <c r="Q133" s="131">
        <v>0</v>
      </c>
      <c r="R133" s="131">
        <v>51</v>
      </c>
      <c r="S133" s="131">
        <v>221</v>
      </c>
      <c r="T133" s="131">
        <v>112</v>
      </c>
      <c r="U133" s="131">
        <v>30</v>
      </c>
      <c r="V133" s="131">
        <v>107</v>
      </c>
      <c r="W133" s="131">
        <v>1</v>
      </c>
      <c r="X133" s="131">
        <v>9</v>
      </c>
      <c r="Y133" s="131">
        <v>1.8</v>
      </c>
    </row>
    <row r="134" spans="1:25" s="55" customFormat="1" ht="22.15" customHeight="1" x14ac:dyDescent="0.25">
      <c r="A134" s="66"/>
      <c r="B134" s="100"/>
      <c r="C134" s="117" t="s">
        <v>52</v>
      </c>
      <c r="D134" s="118"/>
      <c r="E134" s="70">
        <v>200</v>
      </c>
      <c r="F134" s="71">
        <v>0.6</v>
      </c>
      <c r="G134" s="71">
        <v>0</v>
      </c>
      <c r="H134" s="71">
        <v>33</v>
      </c>
      <c r="I134" s="71">
        <v>134.4</v>
      </c>
      <c r="J134" s="119" t="s">
        <v>47</v>
      </c>
      <c r="K134" s="73">
        <v>35</v>
      </c>
      <c r="L134" s="73"/>
      <c r="M134" s="74">
        <v>0.02</v>
      </c>
      <c r="N134" s="74">
        <v>0.02</v>
      </c>
      <c r="O134" s="74">
        <v>0</v>
      </c>
      <c r="P134" s="74">
        <v>0.04</v>
      </c>
      <c r="Q134" s="74">
        <v>4</v>
      </c>
      <c r="R134" s="74">
        <v>12</v>
      </c>
      <c r="S134" s="74">
        <v>240</v>
      </c>
      <c r="T134" s="74">
        <v>14</v>
      </c>
      <c r="U134" s="74">
        <v>8</v>
      </c>
      <c r="V134" s="74">
        <v>14</v>
      </c>
      <c r="W134" s="74">
        <v>2.8</v>
      </c>
      <c r="X134" s="74">
        <v>2</v>
      </c>
      <c r="Y134" s="74">
        <v>0</v>
      </c>
    </row>
    <row r="135" spans="1:25" s="34" customFormat="1" ht="22.15" customHeight="1" x14ac:dyDescent="0.25">
      <c r="A135" s="30"/>
      <c r="B135" s="75"/>
      <c r="C135" s="76" t="s">
        <v>53</v>
      </c>
      <c r="D135" s="77"/>
      <c r="E135" s="78">
        <f>SUM(E129:E134)</f>
        <v>872</v>
      </c>
      <c r="F135" s="79">
        <f t="shared" ref="F135:I135" si="18">SUM(F129:F134)</f>
        <v>24.430363636363641</v>
      </c>
      <c r="G135" s="79">
        <f t="shared" si="18"/>
        <v>32.24763636363636</v>
      </c>
      <c r="H135" s="79">
        <f t="shared" si="18"/>
        <v>118.3650909090909</v>
      </c>
      <c r="I135" s="79">
        <f t="shared" si="18"/>
        <v>837.3</v>
      </c>
      <c r="J135" s="91"/>
      <c r="K135" s="79">
        <f>SUM(K129:K134)</f>
        <v>118</v>
      </c>
      <c r="L135" s="62"/>
      <c r="M135" s="81">
        <f>SUM(M129:M134)</f>
        <v>0.64190909090909098</v>
      </c>
      <c r="N135" s="81">
        <f t="shared" ref="N135:Y135" si="19">SUM(N129:N134)</f>
        <v>0.92106818181818184</v>
      </c>
      <c r="O135" s="81">
        <f t="shared" si="19"/>
        <v>89.39</v>
      </c>
      <c r="P135" s="81">
        <f t="shared" si="19"/>
        <v>13.416909090909089</v>
      </c>
      <c r="Q135" s="81">
        <f t="shared" si="19"/>
        <v>37.828000000000003</v>
      </c>
      <c r="R135" s="81">
        <f t="shared" si="19"/>
        <v>1160.1418181818183</v>
      </c>
      <c r="S135" s="81">
        <f t="shared" si="19"/>
        <v>2379.5690909090908</v>
      </c>
      <c r="T135" s="81">
        <f t="shared" si="19"/>
        <v>242.47036363636363</v>
      </c>
      <c r="U135" s="81">
        <f t="shared" si="19"/>
        <v>174.46363636363637</v>
      </c>
      <c r="V135" s="81">
        <f t="shared" si="19"/>
        <v>768.29090909090917</v>
      </c>
      <c r="W135" s="81">
        <f t="shared" si="19"/>
        <v>13.40309090909091</v>
      </c>
      <c r="X135" s="81">
        <f t="shared" si="19"/>
        <v>66.680000000000007</v>
      </c>
      <c r="Y135" s="81">
        <f t="shared" si="19"/>
        <v>27.148</v>
      </c>
    </row>
    <row r="136" spans="1:25" s="55" customFormat="1" ht="22.15" customHeight="1" x14ac:dyDescent="0.25">
      <c r="A136" s="49"/>
      <c r="B136" s="82"/>
      <c r="C136" s="49"/>
      <c r="D136" s="49"/>
      <c r="E136" s="49"/>
      <c r="F136" s="84"/>
      <c r="G136" s="84"/>
      <c r="H136" s="84"/>
      <c r="I136" s="84"/>
      <c r="J136" s="49"/>
      <c r="K136" s="6"/>
      <c r="L136" s="6"/>
    </row>
    <row r="137" spans="1:25" s="55" customFormat="1" ht="22.1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6"/>
      <c r="L137" s="6"/>
    </row>
    <row r="138" spans="1:25" s="34" customFormat="1" ht="22.15" customHeight="1" x14ac:dyDescent="0.25">
      <c r="A138" s="30"/>
      <c r="B138" s="31" t="s">
        <v>15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2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s="34" customFormat="1" ht="22.15" customHeight="1" x14ac:dyDescent="0.25">
      <c r="A139" s="30"/>
      <c r="B139" s="97" t="s">
        <v>16</v>
      </c>
      <c r="C139" s="31" t="s">
        <v>17</v>
      </c>
      <c r="D139" s="31"/>
      <c r="E139" s="97" t="s">
        <v>18</v>
      </c>
      <c r="F139" s="31" t="s">
        <v>19</v>
      </c>
      <c r="G139" s="31"/>
      <c r="H139" s="31"/>
      <c r="I139" s="97" t="s">
        <v>20</v>
      </c>
      <c r="J139" s="31" t="s">
        <v>21</v>
      </c>
      <c r="K139" s="31" t="s">
        <v>22</v>
      </c>
      <c r="L139" s="111"/>
      <c r="M139" s="132" t="s">
        <v>23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s="34" customFormat="1" ht="42.6" customHeight="1" x14ac:dyDescent="0.25">
      <c r="A140" s="30"/>
      <c r="B140" s="97"/>
      <c r="C140" s="31"/>
      <c r="D140" s="31"/>
      <c r="E140" s="97"/>
      <c r="F140" s="45" t="s">
        <v>24</v>
      </c>
      <c r="G140" s="45" t="s">
        <v>25</v>
      </c>
      <c r="H140" s="45" t="s">
        <v>26</v>
      </c>
      <c r="I140" s="97"/>
      <c r="J140" s="31"/>
      <c r="K140" s="31"/>
      <c r="L140" s="112"/>
      <c r="M140" s="133" t="s">
        <v>116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s="34" customFormat="1" ht="22.15" customHeight="1" x14ac:dyDescent="0.25">
      <c r="A141" s="30"/>
      <c r="B141" s="98" t="s">
        <v>116</v>
      </c>
      <c r="C141" s="98"/>
      <c r="D141" s="98"/>
      <c r="E141" s="98"/>
      <c r="F141" s="98"/>
      <c r="G141" s="98"/>
      <c r="H141" s="98"/>
      <c r="I141" s="98"/>
      <c r="J141" s="98"/>
      <c r="K141" s="98"/>
      <c r="L141" s="53"/>
      <c r="M141" s="134" t="s">
        <v>28</v>
      </c>
      <c r="N141" s="99" t="s">
        <v>29</v>
      </c>
      <c r="O141" s="99" t="s">
        <v>30</v>
      </c>
      <c r="P141" s="99" t="s">
        <v>31</v>
      </c>
      <c r="Q141" s="99" t="s">
        <v>32</v>
      </c>
      <c r="R141" s="99" t="s">
        <v>33</v>
      </c>
      <c r="S141" s="99" t="s">
        <v>34</v>
      </c>
      <c r="T141" s="99" t="s">
        <v>35</v>
      </c>
      <c r="U141" s="99" t="s">
        <v>36</v>
      </c>
      <c r="V141" s="99" t="s">
        <v>37</v>
      </c>
      <c r="W141" s="99" t="s">
        <v>38</v>
      </c>
      <c r="X141" s="99" t="s">
        <v>39</v>
      </c>
      <c r="Y141" s="99" t="s">
        <v>40</v>
      </c>
    </row>
    <row r="142" spans="1:25" s="34" customFormat="1" ht="22.15" customHeight="1" x14ac:dyDescent="0.25">
      <c r="B142" s="124" t="s">
        <v>41</v>
      </c>
      <c r="C142" s="101" t="s">
        <v>117</v>
      </c>
      <c r="D142" s="101"/>
      <c r="E142" s="102">
        <v>250</v>
      </c>
      <c r="F142" s="103">
        <v>10.8</v>
      </c>
      <c r="G142" s="103">
        <v>5.4</v>
      </c>
      <c r="H142" s="103">
        <v>17.399999999999999</v>
      </c>
      <c r="I142" s="103">
        <v>161.25</v>
      </c>
      <c r="J142" s="104" t="s">
        <v>118</v>
      </c>
      <c r="K142" s="105">
        <v>29.49</v>
      </c>
      <c r="L142" s="135"/>
      <c r="M142" s="136">
        <v>0.11</v>
      </c>
      <c r="N142" s="63">
        <v>0.11</v>
      </c>
      <c r="O142" s="63">
        <v>128</v>
      </c>
      <c r="P142" s="63">
        <v>3.55</v>
      </c>
      <c r="Q142" s="63">
        <v>9.33</v>
      </c>
      <c r="R142" s="63">
        <v>198.75</v>
      </c>
      <c r="S142" s="63">
        <v>607</v>
      </c>
      <c r="T142" s="63">
        <v>21.75</v>
      </c>
      <c r="U142" s="63">
        <v>32.25</v>
      </c>
      <c r="V142" s="63">
        <v>115</v>
      </c>
      <c r="W142" s="63">
        <v>1.73</v>
      </c>
      <c r="X142" s="63">
        <v>32.25</v>
      </c>
      <c r="Y142" s="63">
        <v>0.86</v>
      </c>
    </row>
    <row r="143" spans="1:25" s="89" customFormat="1" ht="22.15" customHeight="1" x14ac:dyDescent="0.25">
      <c r="B143" s="124"/>
      <c r="C143" s="137" t="s">
        <v>119</v>
      </c>
      <c r="D143" s="137"/>
      <c r="E143" s="138">
        <v>240</v>
      </c>
      <c r="F143" s="139">
        <v>5.2560000000000002</v>
      </c>
      <c r="G143" s="139">
        <v>17.88</v>
      </c>
      <c r="H143" s="139">
        <v>17.352</v>
      </c>
      <c r="I143" s="139">
        <v>247.68</v>
      </c>
      <c r="J143" s="140" t="s">
        <v>120</v>
      </c>
      <c r="K143" s="106">
        <v>60.59</v>
      </c>
      <c r="L143" s="135"/>
      <c r="M143" s="141">
        <v>9.6000000000000002E-2</v>
      </c>
      <c r="N143" s="88">
        <v>0.13200000000000001</v>
      </c>
      <c r="O143" s="88">
        <v>158.4</v>
      </c>
      <c r="P143" s="88">
        <v>3.8160000000000003</v>
      </c>
      <c r="Q143" s="88">
        <v>38.4</v>
      </c>
      <c r="R143" s="88">
        <v>390.23999999999995</v>
      </c>
      <c r="S143" s="88">
        <v>482.64000000000004</v>
      </c>
      <c r="T143" s="88">
        <v>95.04</v>
      </c>
      <c r="U143" s="88">
        <v>35.64</v>
      </c>
      <c r="V143" s="88">
        <v>132.48000000000002</v>
      </c>
      <c r="W143" s="88">
        <v>2.04</v>
      </c>
      <c r="X143" s="88">
        <v>25.439999999999998</v>
      </c>
      <c r="Y143" s="88">
        <v>0.72</v>
      </c>
    </row>
    <row r="144" spans="1:25" s="34" customFormat="1" ht="22.15" customHeight="1" x14ac:dyDescent="0.25">
      <c r="A144" s="30"/>
      <c r="B144" s="124"/>
      <c r="C144" s="108" t="s">
        <v>46</v>
      </c>
      <c r="D144" s="108"/>
      <c r="E144" s="59">
        <v>40</v>
      </c>
      <c r="F144" s="60">
        <v>3</v>
      </c>
      <c r="G144" s="60">
        <v>0.32</v>
      </c>
      <c r="H144" s="60">
        <v>19.680000000000003</v>
      </c>
      <c r="I144" s="60">
        <v>104.80000000000001</v>
      </c>
      <c r="J144" s="59" t="s">
        <v>47</v>
      </c>
      <c r="K144" s="62">
        <v>3.42</v>
      </c>
      <c r="L144" s="113"/>
      <c r="M144" s="136">
        <v>0.16400000000000001</v>
      </c>
      <c r="N144" s="63">
        <v>0.10100000000000001</v>
      </c>
      <c r="O144" s="63">
        <v>0</v>
      </c>
      <c r="P144" s="63">
        <v>2.2400000000000002</v>
      </c>
      <c r="Q144" s="63">
        <v>0.08</v>
      </c>
      <c r="R144" s="63">
        <v>189.2</v>
      </c>
      <c r="S144" s="63">
        <v>50</v>
      </c>
      <c r="T144" s="63">
        <v>1.96</v>
      </c>
      <c r="U144" s="63">
        <v>16.399999999999999</v>
      </c>
      <c r="V144" s="63">
        <v>51.6</v>
      </c>
      <c r="W144" s="63">
        <v>1.44</v>
      </c>
      <c r="X144" s="63">
        <v>0</v>
      </c>
      <c r="Y144" s="63">
        <v>11.52</v>
      </c>
    </row>
    <row r="145" spans="1:25" s="34" customFormat="1" ht="22.15" customHeight="1" x14ac:dyDescent="0.25">
      <c r="A145" s="30"/>
      <c r="B145" s="124"/>
      <c r="C145" s="108" t="s">
        <v>48</v>
      </c>
      <c r="D145" s="108"/>
      <c r="E145" s="59">
        <v>35</v>
      </c>
      <c r="F145" s="60">
        <v>1.645</v>
      </c>
      <c r="G145" s="60">
        <v>0.24499999999999997</v>
      </c>
      <c r="H145" s="60">
        <v>17.43</v>
      </c>
      <c r="I145" s="60">
        <v>74.900000000000006</v>
      </c>
      <c r="J145" s="59" t="s">
        <v>47</v>
      </c>
      <c r="K145" s="62">
        <v>2.99</v>
      </c>
      <c r="L145" s="113"/>
      <c r="M145" s="136">
        <v>0.14875000000000002</v>
      </c>
      <c r="N145" s="63">
        <v>0.11375</v>
      </c>
      <c r="O145" s="63">
        <v>0</v>
      </c>
      <c r="P145" s="63">
        <v>1.33</v>
      </c>
      <c r="Q145" s="63">
        <v>0.14000000000000001</v>
      </c>
      <c r="R145" s="63">
        <v>211.04999999999998</v>
      </c>
      <c r="S145" s="63">
        <v>25.55</v>
      </c>
      <c r="T145" s="63">
        <v>0.42</v>
      </c>
      <c r="U145" s="63">
        <v>14</v>
      </c>
      <c r="V145" s="63">
        <v>43.75</v>
      </c>
      <c r="W145" s="63">
        <v>0.98874999999999991</v>
      </c>
      <c r="X145" s="63">
        <v>0</v>
      </c>
      <c r="Y145" s="63">
        <v>10.815</v>
      </c>
    </row>
    <row r="146" spans="1:25" s="34" customFormat="1" ht="22.15" customHeight="1" x14ac:dyDescent="0.25">
      <c r="A146" s="30"/>
      <c r="B146" s="124"/>
      <c r="C146" s="108" t="s">
        <v>121</v>
      </c>
      <c r="D146" s="108"/>
      <c r="E146" s="59">
        <v>200</v>
      </c>
      <c r="F146" s="60">
        <v>0.6</v>
      </c>
      <c r="G146" s="60">
        <v>0.2</v>
      </c>
      <c r="H146" s="60">
        <v>15.2</v>
      </c>
      <c r="I146" s="60">
        <v>65.3</v>
      </c>
      <c r="J146" s="59" t="s">
        <v>122</v>
      </c>
      <c r="K146" s="62">
        <v>7.51</v>
      </c>
      <c r="L146" s="113"/>
      <c r="M146" s="136">
        <v>0.01</v>
      </c>
      <c r="N146" s="63">
        <v>0.05</v>
      </c>
      <c r="O146" s="63">
        <v>98.04</v>
      </c>
      <c r="P146" s="63">
        <v>0.19</v>
      </c>
      <c r="Q146" s="63">
        <v>80</v>
      </c>
      <c r="R146" s="63">
        <v>2</v>
      </c>
      <c r="S146" s="63">
        <v>8</v>
      </c>
      <c r="T146" s="63">
        <v>11</v>
      </c>
      <c r="U146" s="63">
        <v>3</v>
      </c>
      <c r="V146" s="63">
        <v>3</v>
      </c>
      <c r="W146" s="63">
        <v>0.5</v>
      </c>
      <c r="X146" s="63">
        <v>0</v>
      </c>
      <c r="Y146" s="63">
        <v>0</v>
      </c>
    </row>
    <row r="147" spans="1:25" s="34" customFormat="1" ht="22.15" customHeight="1" x14ac:dyDescent="0.25">
      <c r="A147" s="30"/>
      <c r="B147" s="124"/>
      <c r="C147" s="108" t="s">
        <v>123</v>
      </c>
      <c r="D147" s="108"/>
      <c r="E147" s="59">
        <v>50</v>
      </c>
      <c r="F147" s="60">
        <v>1.39</v>
      </c>
      <c r="G147" s="60">
        <v>6.98</v>
      </c>
      <c r="H147" s="60">
        <v>21.07</v>
      </c>
      <c r="I147" s="60">
        <v>160.5</v>
      </c>
      <c r="J147" s="107" t="s">
        <v>47</v>
      </c>
      <c r="K147" s="62">
        <v>14</v>
      </c>
      <c r="L147" s="113"/>
      <c r="M147" s="136">
        <v>0.06</v>
      </c>
      <c r="N147" s="63">
        <v>0.04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>
        <v>19.28</v>
      </c>
      <c r="U147" s="63">
        <v>0</v>
      </c>
      <c r="V147" s="63">
        <v>0</v>
      </c>
      <c r="W147" s="63">
        <v>1.04</v>
      </c>
      <c r="X147" s="63">
        <v>0</v>
      </c>
      <c r="Y147" s="63">
        <v>0</v>
      </c>
    </row>
    <row r="148" spans="1:25" s="55" customFormat="1" ht="22.15" customHeight="1" x14ac:dyDescent="0.25">
      <c r="A148" s="49"/>
      <c r="B148" s="114"/>
      <c r="C148" s="109" t="s">
        <v>53</v>
      </c>
      <c r="D148" s="109"/>
      <c r="E148" s="78">
        <f>SUM(E142:E147)</f>
        <v>815</v>
      </c>
      <c r="F148" s="79">
        <f>SUM(F142:F147)</f>
        <v>22.691000000000003</v>
      </c>
      <c r="G148" s="79">
        <f>SUM(G142:G147)</f>
        <v>31.025000000000002</v>
      </c>
      <c r="H148" s="79">
        <f>SUM(H142:H147)</f>
        <v>108.13200000000001</v>
      </c>
      <c r="I148" s="79">
        <f>SUM(I142:I147)</f>
        <v>814.43</v>
      </c>
      <c r="J148" s="78"/>
      <c r="K148" s="142">
        <f>SUM(K142:K147)</f>
        <v>118</v>
      </c>
      <c r="L148" s="143"/>
      <c r="M148" s="144">
        <f>SUM(M142:M147)</f>
        <v>0.58875000000000011</v>
      </c>
      <c r="N148" s="145">
        <f t="shared" ref="N148:Y148" si="20">SUM(N142:N147)</f>
        <v>0.54675000000000007</v>
      </c>
      <c r="O148" s="145">
        <f t="shared" si="20"/>
        <v>384.44</v>
      </c>
      <c r="P148" s="145">
        <f t="shared" si="20"/>
        <v>11.125999999999999</v>
      </c>
      <c r="Q148" s="145">
        <f t="shared" si="20"/>
        <v>127.94999999999999</v>
      </c>
      <c r="R148" s="145">
        <f t="shared" si="20"/>
        <v>991.24</v>
      </c>
      <c r="S148" s="145">
        <f t="shared" si="20"/>
        <v>1173.19</v>
      </c>
      <c r="T148" s="145">
        <f t="shared" si="20"/>
        <v>149.45000000000002</v>
      </c>
      <c r="U148" s="145">
        <f t="shared" si="20"/>
        <v>101.28999999999999</v>
      </c>
      <c r="V148" s="145">
        <f t="shared" si="20"/>
        <v>345.83000000000004</v>
      </c>
      <c r="W148" s="145">
        <f t="shared" si="20"/>
        <v>7.7387499999999996</v>
      </c>
      <c r="X148" s="145">
        <f t="shared" si="20"/>
        <v>57.69</v>
      </c>
      <c r="Y148" s="145">
        <f t="shared" si="20"/>
        <v>23.914999999999999</v>
      </c>
    </row>
    <row r="149" spans="1:25" ht="22.15" customHeight="1" x14ac:dyDescent="0.25">
      <c r="B149" s="147"/>
      <c r="C149" s="148" t="s">
        <v>124</v>
      </c>
      <c r="D149" s="148"/>
      <c r="E149" s="149">
        <f>(E29+E42+E55+E69+E82+E96+E109+E122+E135+E148)/10</f>
        <v>855.3</v>
      </c>
      <c r="F149" s="150">
        <f t="shared" ref="F149:K149" si="21">(F29+F42+F55+F69+F82+F96+F109+F122+F135+F148)/10</f>
        <v>31.610403030303029</v>
      </c>
      <c r="G149" s="150">
        <f t="shared" si="21"/>
        <v>28.678246969696964</v>
      </c>
      <c r="H149" s="150">
        <f t="shared" si="21"/>
        <v>123.33336464646466</v>
      </c>
      <c r="I149" s="150">
        <f t="shared" si="21"/>
        <v>873.50441666666666</v>
      </c>
      <c r="J149" s="150"/>
      <c r="K149" s="150">
        <f t="shared" si="21"/>
        <v>118</v>
      </c>
      <c r="L149" s="151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</row>
    <row r="150" spans="1:25" ht="22.15" customHeight="1" x14ac:dyDescent="0.25">
      <c r="B150" s="153" t="s">
        <v>125</v>
      </c>
      <c r="C150" s="153"/>
      <c r="D150" s="153"/>
      <c r="E150" s="153"/>
      <c r="F150" s="153"/>
      <c r="G150" s="153"/>
      <c r="H150" s="153"/>
      <c r="I150" s="153"/>
      <c r="J150" s="154"/>
      <c r="K150" s="5"/>
      <c r="L150" s="5"/>
    </row>
    <row r="151" spans="1:25" ht="22.15" customHeight="1" x14ac:dyDescent="0.25">
      <c r="B151" s="153"/>
      <c r="C151" s="153"/>
      <c r="D151" s="153"/>
      <c r="E151" s="153"/>
      <c r="F151" s="153"/>
      <c r="G151" s="153"/>
      <c r="H151" s="153"/>
      <c r="I151" s="153"/>
      <c r="J151" s="155"/>
      <c r="K151" s="5"/>
      <c r="L151" s="5"/>
    </row>
    <row r="152" spans="1:25" ht="22.15" customHeight="1" x14ac:dyDescent="0.25">
      <c r="B152" s="153"/>
      <c r="C152" s="153"/>
      <c r="D152" s="153"/>
      <c r="E152" s="153"/>
      <c r="F152" s="153"/>
      <c r="G152" s="153"/>
      <c r="H152" s="153"/>
      <c r="I152" s="153"/>
      <c r="J152" s="156"/>
      <c r="K152" s="5"/>
      <c r="L152" s="5"/>
    </row>
    <row r="153" spans="1:25" ht="22.15" customHeight="1" x14ac:dyDescent="0.25">
      <c r="B153" s="157"/>
      <c r="C153" s="157"/>
      <c r="D153" s="157"/>
      <c r="E153" s="157"/>
      <c r="F153" s="157"/>
      <c r="G153" s="157"/>
      <c r="H153" s="157"/>
      <c r="I153" s="157"/>
      <c r="J153" s="158"/>
      <c r="K153" s="5"/>
      <c r="L153" s="5"/>
    </row>
    <row r="154" spans="1:25" ht="22.15" customHeight="1" x14ac:dyDescent="0.25">
      <c r="B154" s="159" t="s">
        <v>126</v>
      </c>
      <c r="C154" s="159"/>
      <c r="D154" s="159"/>
      <c r="E154" s="159"/>
      <c r="F154" s="159"/>
      <c r="G154" s="159"/>
      <c r="H154" s="159"/>
      <c r="I154" s="159"/>
      <c r="J154" s="160">
        <v>1</v>
      </c>
    </row>
    <row r="155" spans="1:25" ht="22.15" customHeight="1" x14ac:dyDescent="0.25">
      <c r="B155" s="161" t="s">
        <v>127</v>
      </c>
      <c r="C155" s="161"/>
      <c r="D155" s="161"/>
      <c r="E155" s="161"/>
      <c r="F155" s="161"/>
      <c r="G155" s="161"/>
      <c r="H155" s="161"/>
      <c r="I155" s="161"/>
      <c r="J155" s="160">
        <v>2</v>
      </c>
      <c r="K155" s="5"/>
      <c r="L155" s="5"/>
    </row>
    <row r="156" spans="1:25" ht="22.15" customHeight="1" x14ac:dyDescent="0.25">
      <c r="B156" s="161" t="s">
        <v>128</v>
      </c>
      <c r="C156" s="161"/>
      <c r="D156" s="161"/>
      <c r="E156" s="161"/>
      <c r="F156" s="161"/>
      <c r="G156" s="161"/>
      <c r="H156" s="161"/>
      <c r="I156" s="161"/>
      <c r="J156" s="160">
        <v>3</v>
      </c>
      <c r="K156" s="5"/>
      <c r="L156" s="5"/>
    </row>
    <row r="157" spans="1:25" ht="22.15" customHeight="1" x14ac:dyDescent="0.25">
      <c r="B157" s="162" t="s">
        <v>129</v>
      </c>
      <c r="C157" s="162"/>
      <c r="D157" s="162"/>
      <c r="E157" s="162"/>
      <c r="F157" s="162"/>
      <c r="G157" s="162"/>
      <c r="H157" s="162"/>
      <c r="I157" s="162"/>
      <c r="J157" s="160">
        <v>4</v>
      </c>
      <c r="K157" s="5"/>
      <c r="L157" s="5"/>
    </row>
    <row r="158" spans="1:25" ht="22.15" customHeight="1" x14ac:dyDescent="0.25">
      <c r="B158" s="163"/>
      <c r="C158" s="164"/>
      <c r="D158" s="164"/>
      <c r="E158" s="164"/>
      <c r="F158" s="164"/>
      <c r="G158" s="164"/>
      <c r="H158" s="164"/>
      <c r="I158" s="164"/>
      <c r="J158" s="164"/>
      <c r="K158" s="5"/>
      <c r="L158" s="5"/>
    </row>
  </sheetData>
  <mergeCells count="226">
    <mergeCell ref="B154:I154"/>
    <mergeCell ref="B155:I155"/>
    <mergeCell ref="B156:I156"/>
    <mergeCell ref="B157:I157"/>
    <mergeCell ref="C146:D146"/>
    <mergeCell ref="C147:D147"/>
    <mergeCell ref="C148:D148"/>
    <mergeCell ref="C149:D149"/>
    <mergeCell ref="B150:I152"/>
    <mergeCell ref="B153:I153"/>
    <mergeCell ref="J139:J140"/>
    <mergeCell ref="K139:K140"/>
    <mergeCell ref="M139:Y139"/>
    <mergeCell ref="M140:Y140"/>
    <mergeCell ref="B141:K141"/>
    <mergeCell ref="B142:B147"/>
    <mergeCell ref="C142:D142"/>
    <mergeCell ref="C143:D143"/>
    <mergeCell ref="C144:D144"/>
    <mergeCell ref="C145:D145"/>
    <mergeCell ref="C133:D133"/>
    <mergeCell ref="C134:D134"/>
    <mergeCell ref="C135:D135"/>
    <mergeCell ref="B138:K138"/>
    <mergeCell ref="M138:Y138"/>
    <mergeCell ref="B139:B140"/>
    <mergeCell ref="C139:D140"/>
    <mergeCell ref="E139:E140"/>
    <mergeCell ref="F139:H139"/>
    <mergeCell ref="I139:I140"/>
    <mergeCell ref="J126:J127"/>
    <mergeCell ref="K126:K127"/>
    <mergeCell ref="M126:Y126"/>
    <mergeCell ref="M127:Y127"/>
    <mergeCell ref="B128:K128"/>
    <mergeCell ref="B129:B134"/>
    <mergeCell ref="C129:D129"/>
    <mergeCell ref="C130:D130"/>
    <mergeCell ref="C131:D131"/>
    <mergeCell ref="C132:D132"/>
    <mergeCell ref="C120:D120"/>
    <mergeCell ref="C121:D121"/>
    <mergeCell ref="C122:D122"/>
    <mergeCell ref="B125:K125"/>
    <mergeCell ref="M125:Y125"/>
    <mergeCell ref="B126:B127"/>
    <mergeCell ref="C126:D127"/>
    <mergeCell ref="E126:E127"/>
    <mergeCell ref="F126:H126"/>
    <mergeCell ref="I126:I127"/>
    <mergeCell ref="J113:J114"/>
    <mergeCell ref="K113:K114"/>
    <mergeCell ref="M113:Y113"/>
    <mergeCell ref="M114:Y114"/>
    <mergeCell ref="B115:K115"/>
    <mergeCell ref="B116:B121"/>
    <mergeCell ref="C116:D116"/>
    <mergeCell ref="C117:D117"/>
    <mergeCell ref="C118:D118"/>
    <mergeCell ref="C119:D119"/>
    <mergeCell ref="C108:D108"/>
    <mergeCell ref="C109:D109"/>
    <mergeCell ref="C111:D111"/>
    <mergeCell ref="B112:K112"/>
    <mergeCell ref="M112:Y112"/>
    <mergeCell ref="B113:B114"/>
    <mergeCell ref="C113:D114"/>
    <mergeCell ref="E113:E114"/>
    <mergeCell ref="F113:H113"/>
    <mergeCell ref="I113:I114"/>
    <mergeCell ref="K100:K101"/>
    <mergeCell ref="M100:Y100"/>
    <mergeCell ref="M101:Y101"/>
    <mergeCell ref="B102:K102"/>
    <mergeCell ref="B103:B108"/>
    <mergeCell ref="C103:D103"/>
    <mergeCell ref="C104:D104"/>
    <mergeCell ref="C105:D105"/>
    <mergeCell ref="C106:D106"/>
    <mergeCell ref="C107:D107"/>
    <mergeCell ref="B100:B101"/>
    <mergeCell ref="C100:D101"/>
    <mergeCell ref="E100:E101"/>
    <mergeCell ref="F100:H100"/>
    <mergeCell ref="I100:I101"/>
    <mergeCell ref="J100:J101"/>
    <mergeCell ref="C93:D93"/>
    <mergeCell ref="C94:D94"/>
    <mergeCell ref="C95:D95"/>
    <mergeCell ref="C96:D96"/>
    <mergeCell ref="B99:K99"/>
    <mergeCell ref="M99:Y99"/>
    <mergeCell ref="J86:J87"/>
    <mergeCell ref="K86:K87"/>
    <mergeCell ref="M86:Y86"/>
    <mergeCell ref="M87:Y87"/>
    <mergeCell ref="B88:K88"/>
    <mergeCell ref="B89:B95"/>
    <mergeCell ref="C89:D89"/>
    <mergeCell ref="C90:D90"/>
    <mergeCell ref="C91:D91"/>
    <mergeCell ref="C92:D92"/>
    <mergeCell ref="C81:D81"/>
    <mergeCell ref="C82:D82"/>
    <mergeCell ref="B84:D84"/>
    <mergeCell ref="B85:K85"/>
    <mergeCell ref="M85:Y85"/>
    <mergeCell ref="B86:B87"/>
    <mergeCell ref="C86:D87"/>
    <mergeCell ref="E86:E87"/>
    <mergeCell ref="F86:H86"/>
    <mergeCell ref="I86:I87"/>
    <mergeCell ref="K73:K74"/>
    <mergeCell ref="M73:Y73"/>
    <mergeCell ref="M74:Y74"/>
    <mergeCell ref="B75:K75"/>
    <mergeCell ref="B76:B81"/>
    <mergeCell ref="C76:D76"/>
    <mergeCell ref="C77:D77"/>
    <mergeCell ref="C78:D78"/>
    <mergeCell ref="C79:D79"/>
    <mergeCell ref="C80:D80"/>
    <mergeCell ref="B73:B74"/>
    <mergeCell ref="C73:D74"/>
    <mergeCell ref="E73:E74"/>
    <mergeCell ref="F73:H73"/>
    <mergeCell ref="I73:I74"/>
    <mergeCell ref="J73:J74"/>
    <mergeCell ref="C67:D67"/>
    <mergeCell ref="C68:D68"/>
    <mergeCell ref="C69:D69"/>
    <mergeCell ref="B71:D71"/>
    <mergeCell ref="B72:K72"/>
    <mergeCell ref="M72:Y72"/>
    <mergeCell ref="K59:K60"/>
    <mergeCell ref="M59:Y59"/>
    <mergeCell ref="M60:Y60"/>
    <mergeCell ref="B61:K61"/>
    <mergeCell ref="B62:B68"/>
    <mergeCell ref="C62:D62"/>
    <mergeCell ref="C63:D63"/>
    <mergeCell ref="C64:D64"/>
    <mergeCell ref="C65:D65"/>
    <mergeCell ref="C66:D66"/>
    <mergeCell ref="C54:D54"/>
    <mergeCell ref="C55:D55"/>
    <mergeCell ref="B58:K58"/>
    <mergeCell ref="M58:Y58"/>
    <mergeCell ref="B59:B60"/>
    <mergeCell ref="C59:D60"/>
    <mergeCell ref="E59:E60"/>
    <mergeCell ref="F59:H59"/>
    <mergeCell ref="I59:I60"/>
    <mergeCell ref="J59:J60"/>
    <mergeCell ref="K46:K47"/>
    <mergeCell ref="M46:Y46"/>
    <mergeCell ref="M47:Y47"/>
    <mergeCell ref="B48:K48"/>
    <mergeCell ref="B49:B54"/>
    <mergeCell ref="C49:D49"/>
    <mergeCell ref="C50:D50"/>
    <mergeCell ref="C51:D51"/>
    <mergeCell ref="C52:D52"/>
    <mergeCell ref="C53:D53"/>
    <mergeCell ref="C41:D41"/>
    <mergeCell ref="C42:D42"/>
    <mergeCell ref="B45:K45"/>
    <mergeCell ref="M45:Y45"/>
    <mergeCell ref="B46:B47"/>
    <mergeCell ref="C46:D47"/>
    <mergeCell ref="E46:E47"/>
    <mergeCell ref="F46:H46"/>
    <mergeCell ref="I46:I47"/>
    <mergeCell ref="J46:J47"/>
    <mergeCell ref="K33:K34"/>
    <mergeCell ref="M33:Y33"/>
    <mergeCell ref="M34:Y34"/>
    <mergeCell ref="B35:K35"/>
    <mergeCell ref="B36:B41"/>
    <mergeCell ref="C36:D36"/>
    <mergeCell ref="C37:D37"/>
    <mergeCell ref="C38:D38"/>
    <mergeCell ref="C39:D39"/>
    <mergeCell ref="C40:D40"/>
    <mergeCell ref="C29:D29"/>
    <mergeCell ref="C31:D31"/>
    <mergeCell ref="B32:K32"/>
    <mergeCell ref="M32:Y32"/>
    <mergeCell ref="B33:B34"/>
    <mergeCell ref="C33:D34"/>
    <mergeCell ref="E33:E34"/>
    <mergeCell ref="F33:H33"/>
    <mergeCell ref="I33:I34"/>
    <mergeCell ref="J33:J34"/>
    <mergeCell ref="M20:Y20"/>
    <mergeCell ref="B21:K21"/>
    <mergeCell ref="B22:B28"/>
    <mergeCell ref="C22:D22"/>
    <mergeCell ref="C23:D23"/>
    <mergeCell ref="C24:D24"/>
    <mergeCell ref="C25:D25"/>
    <mergeCell ref="C26:D26"/>
    <mergeCell ref="C27:D27"/>
    <mergeCell ref="C28:D28"/>
    <mergeCell ref="B18:K18"/>
    <mergeCell ref="M18:Y18"/>
    <mergeCell ref="B19:B20"/>
    <mergeCell ref="C19:D20"/>
    <mergeCell ref="E19:E20"/>
    <mergeCell ref="F19:H19"/>
    <mergeCell ref="I19:I20"/>
    <mergeCell ref="J19:J20"/>
    <mergeCell ref="K19:K20"/>
    <mergeCell ref="M19:Y19"/>
    <mergeCell ref="G8:J8"/>
    <mergeCell ref="B12:J12"/>
    <mergeCell ref="B13:J13"/>
    <mergeCell ref="B14:J14"/>
    <mergeCell ref="B15:J15"/>
    <mergeCell ref="B17:D17"/>
    <mergeCell ref="B1:J1"/>
    <mergeCell ref="B2:J2"/>
    <mergeCell ref="B3:J3"/>
    <mergeCell ref="H5:J5"/>
    <mergeCell ref="G6:J6"/>
    <mergeCell ref="G7:J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30" max="16383" man="1"/>
    <brk id="43" max="16383" man="1"/>
    <brk id="69" max="16383" man="1"/>
    <brk id="70" max="23" man="1"/>
    <brk id="83" max="23" man="1"/>
    <brk id="97" max="16383" man="1"/>
    <brk id="110" max="23" man="1"/>
    <brk id="135" max="23" man="1"/>
    <brk id="136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 кл</vt:lpstr>
      <vt:lpstr>'5-11 кл'!Область_печати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2024-09-01T01:38:01Z</dcterms:created>
  <dcterms:modified xsi:type="dcterms:W3CDTF">2024-09-01T01:38:26Z</dcterms:modified>
</cp:coreProperties>
</file>